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0490" windowHeight="7155" tabRatio="937"/>
  </bookViews>
  <sheets>
    <sheet name="Informações Iniciais" sheetId="56" r:id="rId1"/>
    <sheet name="Anexo 1 - Pessoal" sheetId="49" r:id="rId2"/>
    <sheet name="Anexo 1 - 12M Pessoal" sheetId="54" r:id="rId3"/>
    <sheet name="Anexo 1 - Pessoal (Consorciado)" sheetId="43" r:id="rId4"/>
    <sheet name="Anexo 1 - Pessoal (Consórcio)" sheetId="44" r:id="rId5"/>
    <sheet name="Anexo 2 - Dívida" sheetId="55" r:id="rId6"/>
    <sheet name="Anexo 3 - Garantias" sheetId="31" r:id="rId7"/>
    <sheet name="Anexo 4 -Operações de Crédito " sheetId="14" r:id="rId8"/>
    <sheet name="Anexo 5 - Disponibilidade e RP" sheetId="50" r:id="rId9"/>
    <sheet name="Anexo 5 - Disp. RP(Consorciado)" sheetId="46" r:id="rId10"/>
    <sheet name="Anexo 5 - Disp. e RP(Consórcio)" sheetId="45" r:id="rId11"/>
    <sheet name="Anexo 6 - Simplificado" sheetId="30" r:id="rId12"/>
  </sheets>
  <definedNames>
    <definedName name="_xlnm.Print_Area" localSheetId="6">'Anexo 3 - Garantias'!$A$1:$D$35</definedName>
    <definedName name="_xlnm.Print_Area" localSheetId="7">'Anexo 4 -Operações de Crédito '!$A$1:$C$9</definedName>
    <definedName name="_xlnm.Print_Area" localSheetId="8">'Anexo 5 - Disponibilidade e RP'!$A$1:$G$41</definedName>
    <definedName name="_xlnm.Print_Area" localSheetId="11">'Anexo 6 - Simplificado'!$A$1:$C$36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ilha_1ÁreaTotal" localSheetId="2">#REF!,#REF!</definedName>
    <definedName name="Planilha_1ÁreaTotal" localSheetId="1">#REF!,#REF!</definedName>
    <definedName name="Planilha_1ÁreaTotal" localSheetId="8">#REF!,#REF!</definedName>
    <definedName name="Planilha_1ÁreaTotal" localSheetId="11">#REF!,#REF!</definedName>
    <definedName name="Planilha_1ÁreaTotal">#REF!,#REF!</definedName>
    <definedName name="Planilha_1CabGráfico" localSheetId="2">#REF!</definedName>
    <definedName name="Planilha_1CabGráfico" localSheetId="1">#REF!</definedName>
    <definedName name="Planilha_1CabGráfico" localSheetId="8">#REF!</definedName>
    <definedName name="Planilha_1CabGráfico" localSheetId="11">#REF!</definedName>
    <definedName name="Planilha_1CabGráfico">#REF!</definedName>
    <definedName name="Planilha_1TítCols" localSheetId="2">#REF!,#REF!</definedName>
    <definedName name="Planilha_1TítCols" localSheetId="1">#REF!,#REF!</definedName>
    <definedName name="Planilha_1TítCols" localSheetId="8">#REF!,#REF!</definedName>
    <definedName name="Planilha_1TítCols" localSheetId="11">#REF!,#REF!</definedName>
    <definedName name="Planilha_1TítCols">#REF!,#REF!</definedName>
    <definedName name="Planilha_1TítLins" localSheetId="2">#REF!</definedName>
    <definedName name="Planilha_1TítLins" localSheetId="1">#REF!</definedName>
    <definedName name="Planilha_1TítLins" localSheetId="8">#REF!</definedName>
    <definedName name="Planilha_1TítLins" localSheetId="11">#REF!</definedName>
    <definedName name="Planilha_1TítLins">#REF!</definedName>
    <definedName name="Planilha_2ÁreaTotal" localSheetId="2">#REF!,#REF!</definedName>
    <definedName name="Planilha_2ÁreaTotal" localSheetId="1">#REF!,#REF!</definedName>
    <definedName name="Planilha_2ÁreaTotal" localSheetId="8">#REF!,#REF!</definedName>
    <definedName name="Planilha_2ÁreaTotal">#REF!,#REF!</definedName>
    <definedName name="Planilha_2CabGráfico" localSheetId="2">#REF!</definedName>
    <definedName name="Planilha_2CabGráfico" localSheetId="1">#REF!</definedName>
    <definedName name="Planilha_2CabGráfico" localSheetId="8">#REF!</definedName>
    <definedName name="Planilha_2CabGráfico">#REF!</definedName>
    <definedName name="Planilha_2TítCols" localSheetId="2">#REF!,#REF!</definedName>
    <definedName name="Planilha_2TítCols" localSheetId="1">#REF!,#REF!</definedName>
    <definedName name="Planilha_2TítCols" localSheetId="8">#REF!,#REF!</definedName>
    <definedName name="Planilha_2TítCols">#REF!,#REF!</definedName>
    <definedName name="Planilha_2TítLins" localSheetId="2">#REF!</definedName>
    <definedName name="Planilha_2TítLins" localSheetId="1">#REF!</definedName>
    <definedName name="Planilha_2TítLins" localSheetId="8">#REF!</definedName>
    <definedName name="Planilha_2TítLins">#REF!</definedName>
    <definedName name="Planilha_3ÁreaTotal" localSheetId="2">#REF!,#REF!</definedName>
    <definedName name="Planilha_3ÁreaTotal" localSheetId="1">#REF!,#REF!</definedName>
    <definedName name="Planilha_3ÁreaTotal" localSheetId="8">#REF!,#REF!</definedName>
    <definedName name="Planilha_3ÁreaTotal">#REF!,#REF!</definedName>
    <definedName name="Planilha_3CabGráfico" localSheetId="2">#REF!</definedName>
    <definedName name="Planilha_3CabGráfico" localSheetId="1">#REF!</definedName>
    <definedName name="Planilha_3CabGráfico" localSheetId="8">#REF!</definedName>
    <definedName name="Planilha_3CabGráfico">#REF!</definedName>
    <definedName name="Planilha_3TítCols" localSheetId="2">#REF!,#REF!</definedName>
    <definedName name="Planilha_3TítCols" localSheetId="1">#REF!,#REF!</definedName>
    <definedName name="Planilha_3TítCols" localSheetId="8">#REF!,#REF!</definedName>
    <definedName name="Planilha_3TítCols">#REF!,#REF!</definedName>
    <definedName name="Planilha_3TítLins" localSheetId="2">#REF!</definedName>
    <definedName name="Planilha_3TítLins" localSheetId="1">#REF!</definedName>
    <definedName name="Planilha_3TítLins" localSheetId="8">#REF!</definedName>
    <definedName name="Planilha_3TítLins">#REF!</definedName>
    <definedName name="Planilha_4ÁreaTotal" localSheetId="2">#REF!,#REF!</definedName>
    <definedName name="Planilha_4ÁreaTotal" localSheetId="1">#REF!,#REF!</definedName>
    <definedName name="Planilha_4ÁreaTotal" localSheetId="8">#REF!,#REF!</definedName>
    <definedName name="Planilha_4ÁreaTotal">#REF!,#REF!</definedName>
    <definedName name="Planilha_4TítCols" localSheetId="2">#REF!,#REF!</definedName>
    <definedName name="Planilha_4TítCols" localSheetId="1">#REF!,#REF!</definedName>
    <definedName name="Planilha_4TítCols" localSheetId="8">#REF!,#REF!</definedName>
    <definedName name="Planilha_4TítCols">#REF!,#REF!</definedName>
  </definedNames>
  <calcPr calcId="152511"/>
</workbook>
</file>

<file path=xl/calcChain.xml><?xml version="1.0" encoding="utf-8"?>
<calcChain xmlns="http://schemas.openxmlformats.org/spreadsheetml/2006/main">
  <c r="N22" i="54" l="1"/>
  <c r="N18" i="54"/>
  <c r="D24" i="31"/>
  <c r="D56" i="55"/>
  <c r="D46" i="55"/>
  <c r="D30" i="55"/>
  <c r="I26" i="45"/>
  <c r="I20" i="45"/>
  <c r="I13" i="45"/>
  <c r="I32" i="45"/>
  <c r="C13" i="45"/>
  <c r="C32" i="45"/>
  <c r="D13" i="45"/>
  <c r="D32" i="45"/>
  <c r="E13" i="45"/>
  <c r="E32" i="45"/>
  <c r="F13" i="45"/>
  <c r="G13" i="45"/>
  <c r="G32" i="45"/>
  <c r="H13" i="45"/>
  <c r="H32" i="45"/>
  <c r="H26" i="45"/>
  <c r="G26" i="45"/>
  <c r="F26" i="45"/>
  <c r="F32" i="45"/>
  <c r="E26" i="45"/>
  <c r="D26" i="45"/>
  <c r="C26" i="45"/>
  <c r="B26" i="45"/>
  <c r="H20" i="45"/>
  <c r="G20" i="45"/>
  <c r="F20" i="45"/>
  <c r="E20" i="45"/>
  <c r="D20" i="45"/>
  <c r="C20" i="45"/>
  <c r="B20" i="45"/>
  <c r="B13" i="45"/>
  <c r="B32" i="45"/>
  <c r="I38" i="46"/>
  <c r="H38" i="46"/>
  <c r="G38" i="46"/>
  <c r="F38" i="46"/>
  <c r="E38" i="46"/>
  <c r="D38" i="46"/>
  <c r="C38" i="46"/>
  <c r="B38" i="46"/>
  <c r="I31" i="46"/>
  <c r="I45" i="46"/>
  <c r="H31" i="46"/>
  <c r="H45" i="46"/>
  <c r="G31" i="46"/>
  <c r="G45" i="46"/>
  <c r="F31" i="46"/>
  <c r="F45" i="46"/>
  <c r="E31" i="46"/>
  <c r="E45" i="46"/>
  <c r="D31" i="46"/>
  <c r="D45" i="46"/>
  <c r="C31" i="46"/>
  <c r="C45" i="46"/>
  <c r="B31" i="46"/>
  <c r="B45" i="46"/>
  <c r="I22" i="46"/>
  <c r="H22" i="46"/>
  <c r="G22" i="46"/>
  <c r="F22" i="46"/>
  <c r="E22" i="46"/>
  <c r="D22" i="46"/>
  <c r="C22" i="46"/>
  <c r="B22" i="46"/>
  <c r="I15" i="46"/>
  <c r="I29" i="46"/>
  <c r="I46" i="46"/>
  <c r="H15" i="46"/>
  <c r="H29" i="46"/>
  <c r="H46" i="46"/>
  <c r="G15" i="46"/>
  <c r="G29" i="46"/>
  <c r="G46" i="46"/>
  <c r="F15" i="46"/>
  <c r="F29" i="46"/>
  <c r="F46" i="46"/>
  <c r="E15" i="46"/>
  <c r="E29" i="46"/>
  <c r="E46" i="46"/>
  <c r="D15" i="46"/>
  <c r="D29" i="46"/>
  <c r="D46" i="46"/>
  <c r="C15" i="46"/>
  <c r="C29" i="46"/>
  <c r="C46" i="46"/>
  <c r="B15" i="46"/>
  <c r="B29" i="46"/>
  <c r="B46" i="46"/>
  <c r="C22" i="50"/>
  <c r="D22" i="50"/>
  <c r="E22" i="50"/>
  <c r="F22" i="50"/>
  <c r="G22" i="50"/>
  <c r="H22" i="50"/>
  <c r="I22" i="50"/>
  <c r="I29" i="50"/>
  <c r="C15" i="50"/>
  <c r="C29" i="50"/>
  <c r="D15" i="50"/>
  <c r="D29" i="50"/>
  <c r="E15" i="50"/>
  <c r="E29" i="50"/>
  <c r="F15" i="50"/>
  <c r="F29" i="50"/>
  <c r="G15" i="50"/>
  <c r="H15" i="50"/>
  <c r="H29" i="50"/>
  <c r="I15" i="50"/>
  <c r="B22" i="50"/>
  <c r="B15" i="50"/>
  <c r="B29" i="50"/>
  <c r="C20" i="31"/>
  <c r="D20" i="31"/>
  <c r="B20" i="31"/>
  <c r="C25" i="55"/>
  <c r="D25" i="55"/>
  <c r="C26" i="55"/>
  <c r="B25" i="55"/>
  <c r="H24" i="44"/>
  <c r="H22" i="44"/>
  <c r="H21" i="44"/>
  <c r="H20" i="44"/>
  <c r="H18" i="44"/>
  <c r="H17" i="44"/>
  <c r="G16" i="44"/>
  <c r="G23" i="44"/>
  <c r="G25" i="44"/>
  <c r="G19" i="44"/>
  <c r="F23" i="44"/>
  <c r="F25" i="44"/>
  <c r="F19" i="44"/>
  <c r="F16" i="44"/>
  <c r="H16" i="44"/>
  <c r="H23" i="44"/>
  <c r="H25" i="44"/>
  <c r="G17" i="43"/>
  <c r="I17" i="43"/>
  <c r="H17" i="43"/>
  <c r="H24" i="43"/>
  <c r="I24" i="43"/>
  <c r="G20" i="43"/>
  <c r="H20" i="43"/>
  <c r="I20" i="43"/>
  <c r="I18" i="43"/>
  <c r="I19" i="43"/>
  <c r="I21" i="43"/>
  <c r="I22" i="43"/>
  <c r="I23" i="43"/>
  <c r="F20" i="43"/>
  <c r="F24" i="43"/>
  <c r="F17" i="43"/>
  <c r="F33" i="54"/>
  <c r="F34" i="54"/>
  <c r="F32" i="54"/>
  <c r="M34" i="54"/>
  <c r="M33" i="54"/>
  <c r="F33" i="49"/>
  <c r="F34" i="49"/>
  <c r="F32" i="49"/>
  <c r="G34" i="49"/>
  <c r="G33" i="49"/>
  <c r="G22" i="49"/>
  <c r="F22" i="49"/>
  <c r="G18" i="49"/>
  <c r="G27" i="49"/>
  <c r="F18" i="49"/>
  <c r="F27" i="49"/>
  <c r="F31" i="49"/>
  <c r="G31" i="49"/>
  <c r="A7" i="56"/>
  <c r="B19" i="55"/>
  <c r="C29" i="55"/>
  <c r="C19" i="55"/>
  <c r="D29" i="55"/>
  <c r="D50" i="55"/>
  <c r="B36" i="55"/>
  <c r="B34" i="55"/>
  <c r="B32" i="55"/>
  <c r="B14" i="55"/>
  <c r="B12" i="55"/>
  <c r="C36" i="55"/>
  <c r="C34" i="55"/>
  <c r="C32" i="55"/>
  <c r="C14" i="55"/>
  <c r="C12" i="55"/>
  <c r="D36" i="55"/>
  <c r="D34" i="55"/>
  <c r="D32" i="55"/>
  <c r="D14" i="55"/>
  <c r="D12" i="55"/>
  <c r="B41" i="55"/>
  <c r="C41" i="55"/>
  <c r="D41" i="55"/>
  <c r="B50" i="55"/>
  <c r="B58" i="55"/>
  <c r="B67" i="55"/>
  <c r="C58" i="55"/>
  <c r="C67" i="55"/>
  <c r="D58" i="55"/>
  <c r="B61" i="55"/>
  <c r="C61" i="55"/>
  <c r="D61" i="55"/>
  <c r="D67" i="55"/>
  <c r="O27" i="54"/>
  <c r="M22" i="54"/>
  <c r="L22" i="54"/>
  <c r="K22" i="54"/>
  <c r="J22" i="54"/>
  <c r="I22" i="54"/>
  <c r="H22" i="54"/>
  <c r="G22" i="54"/>
  <c r="F22" i="54"/>
  <c r="E22" i="54"/>
  <c r="D22" i="54"/>
  <c r="C22" i="54"/>
  <c r="B22" i="54"/>
  <c r="M18" i="54"/>
  <c r="M27" i="54"/>
  <c r="L18" i="54"/>
  <c r="L27" i="54"/>
  <c r="K18" i="54"/>
  <c r="K27" i="54"/>
  <c r="J18" i="54"/>
  <c r="I18" i="54"/>
  <c r="H18" i="54"/>
  <c r="H27" i="54"/>
  <c r="G18" i="54"/>
  <c r="G27" i="54"/>
  <c r="F18" i="54"/>
  <c r="F27" i="54"/>
  <c r="E18" i="54"/>
  <c r="E27" i="54"/>
  <c r="D18" i="54"/>
  <c r="C18" i="54"/>
  <c r="C27" i="54"/>
  <c r="B18" i="54"/>
  <c r="D35" i="14"/>
  <c r="D33" i="14"/>
  <c r="D32" i="14"/>
  <c r="C35" i="14"/>
  <c r="C33" i="14"/>
  <c r="C32" i="14"/>
  <c r="D16" i="14"/>
  <c r="D15" i="14"/>
  <c r="C49" i="14"/>
  <c r="C55" i="14"/>
  <c r="D22" i="14"/>
  <c r="D20" i="14"/>
  <c r="D19" i="14"/>
  <c r="D25" i="14"/>
  <c r="C25" i="14"/>
  <c r="C20" i="14"/>
  <c r="C19" i="14"/>
  <c r="C15" i="14"/>
  <c r="C22" i="14"/>
  <c r="C16" i="14"/>
  <c r="C29" i="31"/>
  <c r="D29" i="31"/>
  <c r="B29" i="31"/>
  <c r="C26" i="31"/>
  <c r="C32" i="31"/>
  <c r="D26" i="31"/>
  <c r="D32" i="31"/>
  <c r="B26" i="31"/>
  <c r="B32" i="31"/>
  <c r="C15" i="31"/>
  <c r="C18" i="31"/>
  <c r="D15" i="31"/>
  <c r="C12" i="31"/>
  <c r="D12" i="31"/>
  <c r="D18" i="31"/>
  <c r="B15" i="31"/>
  <c r="B12" i="31"/>
  <c r="B18" i="31"/>
  <c r="H19" i="44"/>
  <c r="G24" i="43"/>
  <c r="G29" i="50"/>
  <c r="B23" i="55"/>
  <c r="B26" i="55"/>
  <c r="C50" i="55"/>
  <c r="C23" i="55"/>
  <c r="N27" i="54"/>
  <c r="F31" i="54"/>
  <c r="M31" i="54"/>
  <c r="J27" i="54"/>
  <c r="D27" i="54"/>
  <c r="D19" i="55"/>
  <c r="D23" i="55"/>
  <c r="D26" i="55"/>
  <c r="B27" i="54"/>
  <c r="I27" i="54"/>
</calcChain>
</file>

<file path=xl/sharedStrings.xml><?xml version="1.0" encoding="utf-8"?>
<sst xmlns="http://schemas.openxmlformats.org/spreadsheetml/2006/main" count="723" uniqueCount="391">
  <si>
    <t>RELATÓRIO DE GESTÃO FISCAL</t>
  </si>
  <si>
    <t>RECEITA CORRENTE LÍQUIDA - RCL</t>
  </si>
  <si>
    <t>OPERAÇÕES DE CRÉDITO</t>
  </si>
  <si>
    <t>VALOR</t>
  </si>
  <si>
    <t>ORÇAMENTOS FISCAL E DA SEGURIDADE SOCIAL</t>
  </si>
  <si>
    <t>RESTOS A PAGAR</t>
  </si>
  <si>
    <t>Nota:</t>
  </si>
  <si>
    <t>OBRIGAÇÕES FINANCEIRAS</t>
  </si>
  <si>
    <t>% SOBRE A RCL</t>
  </si>
  <si>
    <t>Dívida Consolidada Líquida</t>
  </si>
  <si>
    <t>DEMONSTRATIVO DAS GARANTIAS E CONTRAGARANTIAS DE VALORES</t>
  </si>
  <si>
    <t xml:space="preserve">DEMONSTRATIVO DA DESPESA COM PESSOAL </t>
  </si>
  <si>
    <t>DEMONSTRATIVO DAS OPERAÇÕES DE CRÉDITO</t>
  </si>
  <si>
    <t>Do Exercício</t>
  </si>
  <si>
    <t>Limite Definido por Resolução do Senado Federal</t>
  </si>
  <si>
    <t>DESPESA COM PESSOAL</t>
  </si>
  <si>
    <t>% do TOTAL DAS GARANTIAS sobre a RCL</t>
  </si>
  <si>
    <t>GARANTIAS DE VALORES</t>
  </si>
  <si>
    <t>Operações de Crédito Internas e Externas</t>
  </si>
  <si>
    <t>Operações de Crédito por Antecipação da Receita</t>
  </si>
  <si>
    <t>DÍVIDA CONSOLIDADA - DC (I)</t>
  </si>
  <si>
    <t xml:space="preserve"> DEMONSTRATIVO DA DÍVIDA CONSOLIDADA LÍQUIDA</t>
  </si>
  <si>
    <t>Quadrimestre</t>
  </si>
  <si>
    <t xml:space="preserve">            Demais Contribuições Sociais</t>
  </si>
  <si>
    <t>DEDUÇÕES (II)¹</t>
  </si>
  <si>
    <t>REGIME PREVIDENCIÁRIO</t>
  </si>
  <si>
    <t xml:space="preserve">OBRIGAÇÕES NÃO INTEGRANTES DA DC </t>
  </si>
  <si>
    <t xml:space="preserve">    Dívida Mobiliária</t>
  </si>
  <si>
    <t xml:space="preserve">    Dívida Contratual</t>
  </si>
  <si>
    <t xml:space="preserve">        De Contribuições Sociais</t>
  </si>
  <si>
    <t xml:space="preserve">        Do FGTS</t>
  </si>
  <si>
    <t xml:space="preserve">    Outras Dívidas</t>
  </si>
  <si>
    <t xml:space="preserve">    Parcelamentos de Dívidas</t>
  </si>
  <si>
    <t>SALDO DO</t>
  </si>
  <si>
    <t>EXERCÍCIO ANTERIOR</t>
  </si>
  <si>
    <t>LIMITE DEFINIDO POR RESOLUÇÃO DO SENADO FEDERAL - &lt;%&gt;</t>
  </si>
  <si>
    <t>Limite Máximo (incisos I, II e III, art. 20 da LRF) - &lt;%&gt;</t>
  </si>
  <si>
    <t>Limite Definido pelo Senado Federal para Operações de Crédito por Antecipação da Receita</t>
  </si>
  <si>
    <t>(Últimos 12 Meses)</t>
  </si>
  <si>
    <t xml:space="preserve">    (-) Restos a Pagar Processados</t>
  </si>
  <si>
    <t>DÍVIDA CONSOLIDADA LÍQUIDA (DCL) (III) = (I - II)</t>
  </si>
  <si>
    <t xml:space="preserve">    Demais Dívidas</t>
  </si>
  <si>
    <t xml:space="preserve">    Passivo Atuarial</t>
  </si>
  <si>
    <t xml:space="preserve">    Investimentos</t>
  </si>
  <si>
    <t>DESPESA BRUTA COM PESSOAL (I)</t>
  </si>
  <si>
    <t>Indenizações por Demissão e Incentivos à Demissão Voluntária</t>
  </si>
  <si>
    <t>Inativos e Pensionistas com Recursos Vinculados</t>
  </si>
  <si>
    <t>EXTERNAS (I)</t>
  </si>
  <si>
    <t xml:space="preserve">    Aval ou fiança em operações de crédito</t>
  </si>
  <si>
    <t>INTERNAS (II)</t>
  </si>
  <si>
    <t>EM RESTOS A PAGAR NÃO PROCESSADOS</t>
  </si>
  <si>
    <t>Limite Prudencial  (parágrafo único, art. 22 da LRF) - &lt;%&gt;</t>
  </si>
  <si>
    <t>RECEITA CORRENTE LÍQUIDA - RCL (IV)</t>
  </si>
  <si>
    <t>% da DC sobre a RCL (I/RCL)</t>
  </si>
  <si>
    <t>% da DCL sobre a RCL (III/RCL)</t>
  </si>
  <si>
    <t>GARANTIAS CONCEDIDAS</t>
  </si>
  <si>
    <t>DESPESAS EXECUTADAS</t>
  </si>
  <si>
    <t>LIQUIDADAS</t>
  </si>
  <si>
    <t>INSCRITAS EM</t>
  </si>
  <si>
    <t xml:space="preserve"> RESTOS A PAGAR</t>
  </si>
  <si>
    <t xml:space="preserve">NÃO </t>
  </si>
  <si>
    <t xml:space="preserve">    Outras garantias nos Termos da LRF</t>
  </si>
  <si>
    <t>TOTAL GARANTIAS CONCEDIDAS (III) = (I + II)</t>
  </si>
  <si>
    <t>CONTRAGARANTIAS RECEBIDAS</t>
  </si>
  <si>
    <t>TOTAL CONTRAGARANTIAS RECEBIDAS (VII) = (V + VI)</t>
  </si>
  <si>
    <t>&lt;ENTE DA FEDERAÇÃO&gt; - &lt;IDENTIFICAÇÃO DO PODER&gt;</t>
  </si>
  <si>
    <t>(a)</t>
  </si>
  <si>
    <t>(b)</t>
  </si>
  <si>
    <t>DESPESA LÍQUIDA COM PESSOAL (III) = (I - II)</t>
  </si>
  <si>
    <t>APURAÇÃO DO CUMPRIMENTO DO LIMITE LEGAL</t>
  </si>
  <si>
    <t>Despesa Total com Pessoal - DTP</t>
  </si>
  <si>
    <t>&lt;PERÍODO DE REFERÊNCIA PADRÃO&gt;</t>
  </si>
  <si>
    <t>DESPESAS NÃO COMPUTADAS (§ 1º do art. 19 da LRF) (II)</t>
  </si>
  <si>
    <t>EXTERNAS (V)</t>
  </si>
  <si>
    <t>INTERNAS (VI)</t>
  </si>
  <si>
    <t>Limite Definido pelo Senado Federal para Operações de Crédito Externas e Internas</t>
  </si>
  <si>
    <t>Tabela 3 - Demonstrativo das Garantias e Contragarantias de Valores</t>
  </si>
  <si>
    <t>Tabela 4 - Demonstrativo das Operações de Crédito</t>
  </si>
  <si>
    <t>SUJEITAS AO LIMITE PARA FINS DE CONTRATAÇÃO (I)</t>
  </si>
  <si>
    <t xml:space="preserve">    Mobiliária</t>
  </si>
  <si>
    <t xml:space="preserve">        Interna</t>
  </si>
  <si>
    <t xml:space="preserve">        Externa</t>
  </si>
  <si>
    <t xml:space="preserve">    Contratual</t>
  </si>
  <si>
    <t xml:space="preserve">            Abertura de Crédito</t>
  </si>
  <si>
    <t xml:space="preserve">            Aquisição Financiada de Bens e Arrendamento Mercantil Financeiro</t>
  </si>
  <si>
    <t xml:space="preserve">                Derivadas de PPP</t>
  </si>
  <si>
    <t xml:space="preserve">                Demais Aquisições Financiadas</t>
  </si>
  <si>
    <t xml:space="preserve">            Antecipação de Receita</t>
  </si>
  <si>
    <t xml:space="preserve">                Pela Venda a Termo de Bens e Serviços</t>
  </si>
  <si>
    <t xml:space="preserve">                Demais Antecipações de Receita</t>
  </si>
  <si>
    <t xml:space="preserve">            Assunção, Reconhecimento e Confissão de Dívidas (LRF, art. 29, § 1º)</t>
  </si>
  <si>
    <t xml:space="preserve">            Outras Operações de Crédito</t>
  </si>
  <si>
    <t xml:space="preserve">            &lt;Tipo de operação&gt;</t>
  </si>
  <si>
    <t>NÃO SUJEITAS AO LIMITE PARA FINS DE CONTRATAÇÃO (II)</t>
  </si>
  <si>
    <t xml:space="preserve">        De Tributos</t>
  </si>
  <si>
    <t xml:space="preserve">            Previdenciárias</t>
  </si>
  <si>
    <t xml:space="preserve">    Melhoria da Administração de Receitas e da Gestão Fiscal, Financeira e Patrimonial </t>
  </si>
  <si>
    <t xml:space="preserve">    Programa de Iluminação Pública – RELUZ</t>
  </si>
  <si>
    <t>APURAÇÃO DO CUMPRIMENTO DOS LIMITES</t>
  </si>
  <si>
    <t>% SOBRE</t>
  </si>
  <si>
    <t>A RCL</t>
  </si>
  <si>
    <t>RECEITA CORRENTE LÍQUIDA – RCL</t>
  </si>
  <si>
    <t>LIMITE GERAL DEFINIDO POR RESOLUÇÃO DO SENADO FEDERAL PARA AS OPERAÇÕES DE CRÉDITO INTERNAS E EXTERNAS</t>
  </si>
  <si>
    <t xml:space="preserve">OPERAÇÕES DE CRÉDITO POR ANTECIPAÇÃO DA RECEITA ORÇAMENTÁRIA </t>
  </si>
  <si>
    <t>LIMITE DEFINIDO POR RESOLUÇÃO DO SENADO FEDERAL PARA AS OPERAÇÕES DE CRÉDITO POR ANTECIPAÇÃO DA RECEITA ORÇAMENTÁRIA</t>
  </si>
  <si>
    <t xml:space="preserve">Notas: </t>
  </si>
  <si>
    <t>Tabela 7 - Demonstrativo Simplificado do Relatório de Gestão Fiscal</t>
  </si>
  <si>
    <t>DEMONSTRATIVO SIMPLIFICADO DO RELATÓRIO DE GESTÃO FISCAL</t>
  </si>
  <si>
    <t xml:space="preserve">    Precatórios posteriores a 05/05/2000 (inclusive) - Vencidos e não pagos</t>
  </si>
  <si>
    <t xml:space="preserve">    (-) Restos a Pagar Processados (Exceto Precatórios)</t>
  </si>
  <si>
    <t xml:space="preserve">    Disponibilidade de Caixa Bruta</t>
  </si>
  <si>
    <t xml:space="preserve">    Demais Haveres Financeiros</t>
  </si>
  <si>
    <t xml:space="preserve">DÍVIDA CONSOLIDADA </t>
  </si>
  <si>
    <t xml:space="preserve">DETALHAMENTO DA DÍVIDA CONTRATUAL </t>
  </si>
  <si>
    <t xml:space="preserve">    De Contribuições Sociais</t>
  </si>
  <si>
    <t xml:space="preserve">        Demais Contribuições Sociais</t>
  </si>
  <si>
    <t xml:space="preserve">    Do FGTS</t>
  </si>
  <si>
    <t xml:space="preserve">    De Tributos</t>
  </si>
  <si>
    <t xml:space="preserve">        Previdenciárias</t>
  </si>
  <si>
    <t>OUTROS VALORES NÃO INTEGRANTES DA DC</t>
  </si>
  <si>
    <t>PRECATÓRIOS ANTERIORES A 05/05/2000</t>
  </si>
  <si>
    <t>INSUFICIÊNCIA FINANCEIRA</t>
  </si>
  <si>
    <t>DEPÓSITOS</t>
  </si>
  <si>
    <t>RP NÃO-PROCESSADOS DE EXERCÍCIOS ANTERIORES</t>
  </si>
  <si>
    <t>ANTECIPAÇÕES DE RECEITA ORÇAMENTÁRIA – ARO</t>
  </si>
  <si>
    <t>MEDIDAS CORRETIVAS:</t>
  </si>
  <si>
    <t>TOTAL CONSIDERADO PARA FINS DA APURAÇÃO DO CUMPRIMENTO DO LIMITE (IV)= (Ia + III)</t>
  </si>
  <si>
    <t>TOTAL CONSIDERADO PARA CONTRATAÇÃO DE NOVAS OPERAÇÕES DE CRÉDITO (V) = (IV + IIa)</t>
  </si>
  <si>
    <t>TOTAL DOS RECURSOS VINCULADOS (I)</t>
  </si>
  <si>
    <t>TOTAL DOS RECURSOS NÃO VINCULADOS (II)</t>
  </si>
  <si>
    <t>TOTAL (III) = (I + II)</t>
  </si>
  <si>
    <t>DISPONIBILIDADE DE CAIXA LÍQUIDA (ANTES DA INSCRIÇÃO EM RESTOS A PAGAR NÃO PROCESSADOS DO EXERCÍCIO)</t>
  </si>
  <si>
    <t>EMPENHOS NÃO LIQUIDADOS CANCELADOS (NÃO INSCRITOS POR INSUFICIÊNCIA FINANCEIRA)</t>
  </si>
  <si>
    <t>De Exercícios Anteriores</t>
  </si>
  <si>
    <t>Total das Garantias Concedidas</t>
  </si>
  <si>
    <t>Valor Total</t>
  </si>
  <si>
    <t>INSCRIÇÃO EM RESTOS A PAGAR NÃO PROCESSADOS DO EXERCÍCIO</t>
  </si>
  <si>
    <t>TOTAL</t>
  </si>
  <si>
    <t>VALOR REALIZADO</t>
  </si>
  <si>
    <t xml:space="preserve">    Com Instituição Não Financeira</t>
  </si>
  <si>
    <t xml:space="preserve">    Interna</t>
  </si>
  <si>
    <t xml:space="preserve">    Externa</t>
  </si>
  <si>
    <t>DÍVIDA CONTRATUAL (IV = V + VI + VII + VIII)</t>
  </si>
  <si>
    <t>DÍVIDA DE PPP (V)</t>
  </si>
  <si>
    <t>PARCELAMENTO DE DÍVIDAS (VI)</t>
  </si>
  <si>
    <t>DÍVIDA COM INSTITUIÇÃO FINANCEIRA (VII)</t>
  </si>
  <si>
    <t>DEMAIS DÍVIDAS CONTRATUAIS (VIII)</t>
  </si>
  <si>
    <t>DÍVIDA CONSOLIDADA PREVIDENCIÁRIA (IX)</t>
  </si>
  <si>
    <t>DEDUÇÕES (X)¹</t>
  </si>
  <si>
    <t>DÍVIDA CONSOLIDADA LÍQUIDA PREVIDENCIÁRIA (XI) = (IX - X)</t>
  </si>
  <si>
    <t xml:space="preserve">    Disponibilidade de Caixa Bruta </t>
  </si>
  <si>
    <t>FONTE: Sistema &lt;Nome&gt;, Unidade Responsável &lt;Nome&gt;, Data da emissão &lt;dd/mmm/aaaa&gt; e hora de emissão &lt;hhh e mmm&gt;</t>
  </si>
  <si>
    <t>-</t>
  </si>
  <si>
    <t xml:space="preserve">DISPONIBILIDADE DE CAIXA BRUTA </t>
  </si>
  <si>
    <t>&lt;Exercício em que o ente excedeu o limite&gt;</t>
  </si>
  <si>
    <t>&lt;Exercício do primeiro período seguinte&gt;</t>
  </si>
  <si>
    <t>&lt;Exercício do segundo período seguinte&gt;</t>
  </si>
  <si>
    <t>&lt;Primeiro período seguinte&gt;</t>
  </si>
  <si>
    <t>&lt;Segundo período seguinte&gt;</t>
  </si>
  <si>
    <t>% Excedente</t>
  </si>
  <si>
    <t>Redutor mínimo de</t>
  </si>
  <si>
    <t>Limite</t>
  </si>
  <si>
    <t>Redutor Residual</t>
  </si>
  <si>
    <t>(c) = (b-a)</t>
  </si>
  <si>
    <t>(e) = (b-d)</t>
  </si>
  <si>
    <t>(f)</t>
  </si>
  <si>
    <t>(g) = (f-a)</t>
  </si>
  <si>
    <t>(i)</t>
  </si>
  <si>
    <t xml:space="preserve">       Interna</t>
  </si>
  <si>
    <t xml:space="preserve">       Externa</t>
  </si>
  <si>
    <t>Tabela 2.1</t>
  </si>
  <si>
    <t>TRAJETÓRIA DE RETORNO AO LIMITE DA DÍVIDA CONSOLIDADA LÍQUIDA</t>
  </si>
  <si>
    <t>&lt;Exercício do terceiro período seguinte&gt;</t>
  </si>
  <si>
    <t>&lt;Terceiro período seguinte&gt;</t>
  </si>
  <si>
    <t xml:space="preserve">Limite Máxímo </t>
  </si>
  <si>
    <t>% DCL</t>
  </si>
  <si>
    <t>25% do Excedente</t>
  </si>
  <si>
    <t>(d) = (0,25*c)</t>
  </si>
  <si>
    <t>(h) = (e)</t>
  </si>
  <si>
    <t>(j) = (i-a)</t>
  </si>
  <si>
    <t>(k) = (a)</t>
  </si>
  <si>
    <t>(l)</t>
  </si>
  <si>
    <t>RGF/Tabela 1 - Demonstrativo da Despesa com Pessoal</t>
  </si>
  <si>
    <t>Decorrentes de Decisão Judicial de período anterior ao da apuração</t>
  </si>
  <si>
    <t>Despesas de Exercícios Anteriores de período anterior ao da apuração</t>
  </si>
  <si>
    <t xml:space="preserve"> RGF - ANEXO 1 (LRF, art. 55, inciso I, alínea "a")</t>
  </si>
  <si>
    <t>DESPESA COM PESSOAL EXECUTRADA EM CONSÓRCIOS PÚBLICOS</t>
  </si>
  <si>
    <t>&lt;NOME DO CONSÓRCIO PÚBLICO&gt;</t>
  </si>
  <si>
    <t xml:space="preserve">    Pessoal Ativo</t>
  </si>
  <si>
    <t xml:space="preserve">   Outras despesas de pessoal decorrentes de contratos de terceirização (§ 1º do art. 18 da LRF)</t>
  </si>
  <si>
    <t xml:space="preserve">    Pessoal Inativo e Pensionistas</t>
  </si>
  <si>
    <t xml:space="preserve">    Outras despesas de pessoal decorrentes de contratos de terceirização (§ 1º do art. 18 da LRF)</t>
  </si>
  <si>
    <t>VALORES TRANSFERIDOS POR CONTRATO DE RATEIO</t>
  </si>
  <si>
    <t>RGF/Tabela 1.5 - Demonstrativo da Despesa com Pessoal - Consórcios Públicos</t>
  </si>
  <si>
    <t>&lt;IDENTIFICAÇÃO DO CONSÓRCIO PÚBLICO&gt;</t>
  </si>
  <si>
    <t xml:space="preserve"> RGF - ANEXO 1 (Portaria STN nº 72, art. 15, inciso IV, a)</t>
  </si>
  <si>
    <t xml:space="preserve">DESPESA COM PESSOAL </t>
  </si>
  <si>
    <t>DESPESA BRUTA COM PESSOAL (CONTRATO DE RATEIO) (I)</t>
  </si>
  <si>
    <t>DESPESAS NÃO COMPUTADAS (CONTRATO DE RATEIO) (§ 1º do art. 19 da LRF) (II)</t>
  </si>
  <si>
    <t>DESPESA COM PESSOAL (RECURSOS PRÓPRIOS) (IV)</t>
  </si>
  <si>
    <t>DESPESA BRUTA COM PESSOAL POR ENTE CONSORCIADO</t>
  </si>
  <si>
    <t>VALOR TRANSFERIDO POR CONTRATO DE RATEIO</t>
  </si>
  <si>
    <t>Ente A</t>
  </si>
  <si>
    <t>Ente B</t>
  </si>
  <si>
    <t>Ente C</t>
  </si>
  <si>
    <t>VALOR EXECUTADO</t>
  </si>
  <si>
    <t xml:space="preserve"> RGF - ANEXO 2 (LRF, art. 55, inciso I, alínea "b")</t>
  </si>
  <si>
    <t>LIMITE DE ALERTA (inciso III do § 1º do art. 59 da LRF) - &lt;%&gt;</t>
  </si>
  <si>
    <t>Tabela 2 - Demonstrativo da Dívida Consolidada Líquida - Estados, DF e Municípios</t>
  </si>
  <si>
    <t xml:space="preserve"> RGF - ANEXO 3 (LRF, art. 55, inciso I, alínea "c" e art. 40, § 1º)</t>
  </si>
  <si>
    <t>LIMITE DE ALERTA (inciso III do §1º do art. 59 da LRF) - &lt;%&gt;</t>
  </si>
  <si>
    <t>RGF - ANEXO 4 (LRF, art. 55, inciso I, alínea "d" e inciso III alínea "c")</t>
  </si>
  <si>
    <t xml:space="preserve">    Outras Operações de Crédito Não Sujeitas ao Limite</t>
  </si>
  <si>
    <t>2 &lt; Medidas Corretivas&gt;</t>
  </si>
  <si>
    <t>1 Para fins de contratação de operações de crédito, verificadas pela STN/COPEM segundo o Manual para Instrução de Pleitos, serão consideradas no cálculo do limite as operações que pressupõem ingresso financeiro.</t>
  </si>
  <si>
    <t xml:space="preserve"> RGF – ANEXO 5 (LRF, art. 55, Inciso III, alínea "a")</t>
  </si>
  <si>
    <t xml:space="preserve"> RGF – ANEXO 5 (Portaria STN nº 72/2012, art. 15, inciso IV, a)</t>
  </si>
  <si>
    <t xml:space="preserve"> LRF, art. 48 - Anexo 7</t>
  </si>
  <si>
    <t>1. Se o saldo apurado for negativo, ou seja, se o total do Ativo Disponível mais os Haveres Financeiros for menor que Restos a Pagar Processados, não deverá ser informado nessa linha, mas sim na linha da “Insuficiência Financeira”, das Obrigações não integrantes da Dívida Consolidada - DC. Assim quando o cálculo de DEDUÇÕES (II) for negativo, colocar um "-" (traço) nessa linha.</t>
  </si>
  <si>
    <t xml:space="preserve">  Do Período de Referência (III)</t>
  </si>
  <si>
    <t xml:space="preserve">  De períodos Anteriores ao de Referência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</si>
  <si>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</si>
  <si>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 xml:space="preserve">Nota: </t>
  </si>
  <si>
    <t>1. Inclui garantias concedidas por meio de Fundos</t>
  </si>
  <si>
    <t>1. A disponibilidade de caixa do RPPS está comprometida com o Passivo Atuarial.</t>
  </si>
  <si>
    <t xml:space="preserve"> - </t>
  </si>
  <si>
    <t>DESPESA TOTAL COM PESSOAL - DTP (V) = (III a + III b)</t>
  </si>
  <si>
    <t>DEMONSTRATIVO DA DISPONIBILIDADE DE CAIXA E DOS RESTOS A PAGAR</t>
  </si>
  <si>
    <t xml:space="preserve">Restos a Pagar Liquidados e Não Pagos </t>
  </si>
  <si>
    <t>Demais Obrigaçãoes Fianceiras</t>
  </si>
  <si>
    <t>Restos a Pagar Empenhados e Não Liquidados de Exercícios Anteriores</t>
  </si>
  <si>
    <t>RESTOS A PAGAR EMPENHADOS E NÃO LIQUIDADOS DO EXERCÍCIO</t>
  </si>
  <si>
    <t>(d)</t>
  </si>
  <si>
    <t>(e)</t>
  </si>
  <si>
    <t>(c)</t>
  </si>
  <si>
    <t>(f) = (a – (b + c + d + e))</t>
  </si>
  <si>
    <t>&lt; Identificação do Recurso Vinculado &gt;</t>
  </si>
  <si>
    <t>...</t>
  </si>
  <si>
    <t>&lt; Identificação do Recurso Não Vinculado &gt;</t>
  </si>
  <si>
    <r>
      <t>REGIME PRÓPRIO DE PREVIDÊNCIA DOS SERVIDORES</t>
    </r>
    <r>
      <rPr>
        <vertAlign val="superscript"/>
        <sz val="8"/>
        <rFont val="Times New Roman"/>
        <family val="1"/>
      </rPr>
      <t>1</t>
    </r>
  </si>
  <si>
    <t>TOTAL DOS RECURSOS VINCULADOS (IV)</t>
  </si>
  <si>
    <t>TOTAL DOS RECURSOS NÃO VINCULADOS (V)</t>
  </si>
  <si>
    <t>TOTAL DO ENTE MAIS CONSÓRCIO PÚBLICO (VII) = (III + VI)</t>
  </si>
  <si>
    <t>DEMONSTRATIVO DA DISPONIBILIDADE DE CAIXA DOS RESTOS A PAGAR</t>
  </si>
  <si>
    <t>Tabela 5 – Demonstrativo da Disponibilidade de Caixa e dos Restos a Pagar</t>
  </si>
  <si>
    <t>Tabela 5.2 – Demonstrativo da Disponibilidade de Caixa e dos Restos a Pagar do Consórcio Público</t>
  </si>
  <si>
    <t xml:space="preserve"> RGF – ANEXO 5 (LRF, art. 55, Inciso III, alínea "a" e Portaria STN nº 72/2012, art. 11, § 2º)</t>
  </si>
  <si>
    <t>Tabela 5.1 – Demonstrativo da Disponibilidade de Caixa e de Restos a Pagar (Consórcio Público com Insuficiência de Caixa)</t>
  </si>
  <si>
    <t xml:space="preserve"> RGF - ANEXO 1 (Portaria STN nº 72/2012, art. 11, I)</t>
  </si>
  <si>
    <t xml:space="preserve">OPERAÇÕES VEDADAS </t>
  </si>
  <si>
    <t>RECEITA CORRENTE LÍQUIDA</t>
  </si>
  <si>
    <t>VALOR ATÉ O BIMESTRE</t>
  </si>
  <si>
    <t>Receita Corrente líquida</t>
  </si>
  <si>
    <t>TOTAL DOS RECURSOS NÃO VINCULADOS - Contrato de Rateio (II)</t>
  </si>
  <si>
    <t>TOTAL DOS RECURSOS VINCULADOS - Contrato de Rateio (I)</t>
  </si>
  <si>
    <t>TOTAL (IV) = (I + II + III)</t>
  </si>
  <si>
    <t>&lt; Identificação do Recurso Vinculado - Contrato de Rateio &gt;</t>
  </si>
  <si>
    <t>&lt; Identificação do Recurso Não Vinculado - Contrato de Rateio &gt;</t>
  </si>
  <si>
    <t>TOTAL DOS RECURSOS PRÓPRIOS (III)</t>
  </si>
  <si>
    <t>&lt; Identificação do Recurso Próprio &gt;</t>
  </si>
  <si>
    <t>(c = a + b)</t>
  </si>
  <si>
    <t>DESPESA TOTAL COM PESSOAL - DTP (III) = (I - II)</t>
  </si>
  <si>
    <t>DESPESA COM PESSOAL (CONTRATO DE RATEIO) (III) = (I - II)</t>
  </si>
  <si>
    <t>DESPESA TOTAL COM PESSOAL - DTP (V) = (III + IV)</t>
  </si>
  <si>
    <t>RGF/Tabela 1.4 - Demonstrativo da Despesa com Pessoal - Ente Consorciado</t>
  </si>
  <si>
    <t>Tabela 1.2</t>
  </si>
  <si>
    <t>TRAJETÓRIA DE RETORNO AO LIMITE DA DESPESA TOTAL COM PESSOAL</t>
  </si>
  <si>
    <t xml:space="preserve">Limite </t>
  </si>
  <si>
    <t>% DTP</t>
  </si>
  <si>
    <t>Máximo</t>
  </si>
  <si>
    <t>1/3 do Excedente</t>
  </si>
  <si>
    <t>(d) = (1/3*c)</t>
  </si>
  <si>
    <t>(h) = (a)</t>
  </si>
  <si>
    <t>Nota: DTP corresponde à Despesa Total com Pessoal.</t>
  </si>
  <si>
    <t>&lt;PERÍODO DE REFERÊNCIA&gt;</t>
  </si>
  <si>
    <t xml:space="preserve">LIMITE MÁXIMO (VI) (incisos I, II e III, art. 20 da LRF) </t>
  </si>
  <si>
    <t>IDENTIFICAÇÃO DOS RECURSOS</t>
  </si>
  <si>
    <t>Tabela 2.2</t>
  </si>
  <si>
    <t>TRAJETÓRIA DE AJUSTE DA DÍVIDA CONSOLIDADA LÍQUIDA EM CADA EXERCÍCIO FINANCEIRO</t>
  </si>
  <si>
    <t>2001</t>
  </si>
  <si>
    <t>2002</t>
  </si>
  <si>
    <t>2003</t>
  </si>
  <si>
    <t>2004</t>
  </si>
  <si>
    <t>Exercício Financeiro</t>
  </si>
  <si>
    <t>3º Quadrimestre</t>
  </si>
  <si>
    <t>DCL</t>
  </si>
  <si>
    <t>Excedente²</t>
  </si>
  <si>
    <t>Redutor</t>
  </si>
  <si>
    <t>1º</t>
  </si>
  <si>
    <t>2º</t>
  </si>
  <si>
    <t>3º</t>
  </si>
  <si>
    <t>% da DCL sobre a RCL</t>
  </si>
  <si>
    <t>% Limite de Endividamento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</si>
  <si>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</si>
  <si>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</si>
  <si>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</si>
  <si>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</si>
  <si>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</si>
  <si>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</si>
  <si>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</si>
  <si>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</si>
  <si>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</si>
  <si>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</si>
  <si>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</si>
  <si>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</si>
  <si>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¹ Se o saldo apurado for negativo, ou seja, se o total do Ativo Disponível mais os Haveres Financeiros for menor que Restos a Pagar Processados, não deverá ser informado nessa linha, mas sim</t>
  </si>
  <si>
    <t>na linha da “Insuficiência Financeira”, das Obrigações não integrantes da Dívida Consolidada - DC. Assim quando o cálculo de DEDUÇÕES (II) for negativo, colocar um "-" (traço) nessa linha.</t>
  </si>
  <si>
    <t>² O excedente em relação ao limite apurado ao final do exercício de 2001 deverá ser reduzido, no mínimo, à proporção de 1/15 (um quinze avos) a cada exercício financeiro. O valor da redução</t>
  </si>
  <si>
    <t>anual, 1/15 (um quinze avos) do excedente, é apresentado na coluna Redutor.</t>
  </si>
  <si>
    <t>(ÚLTIMOS</t>
  </si>
  <si>
    <t>12 MESES)</t>
  </si>
  <si>
    <t xml:space="preserve"> PROCESSADOS</t>
  </si>
  <si>
    <t>Pessoal Inativo e Pensionistas</t>
  </si>
  <si>
    <t>Outras despesas de pessoal decorrentes de contratos de terceirização (§ 1º do art. 18 da LRF)</t>
  </si>
  <si>
    <t>Decorrentes de Decisão Judicial</t>
  </si>
  <si>
    <t>Despesas de Exercícios Anteriores</t>
  </si>
  <si>
    <t>Tabela 1.1 - Demonstrativo da Despesa com Pessoal - Modelo para Demonstrativo da Despesa com Pessoal detalhada mensalmente</t>
  </si>
  <si>
    <r>
      <t>INSUFICIÊNCIA VERIFICADA NO CONSÓRCIO PÚBLICO (Disponibilidade de caixa negativa rateada entre os entes consorciados)</t>
    </r>
    <r>
      <rPr>
        <b/>
        <vertAlign val="superscript"/>
        <sz val="8"/>
        <rFont val="Times New Roman"/>
        <family val="1"/>
      </rPr>
      <t>1</t>
    </r>
  </si>
  <si>
    <r>
      <t>REGIME PRÓPRIO DE PREVIDÊNCIA DOS SERVIDORES</t>
    </r>
    <r>
      <rPr>
        <vertAlign val="superscript"/>
        <sz val="8"/>
        <rFont val="Times New Roman"/>
        <family val="1"/>
      </rPr>
      <t>2</t>
    </r>
  </si>
  <si>
    <t>2. A disponibilidade de caixa do RPPS está comprometida com o Passivo Atuarial.</t>
  </si>
  <si>
    <t>1. Os valores de insuficiência nos consórcios deverão ser informados com o sinal negativo na coluna de "Disponibilidades de Caixa Líquida (Antes da Inscrição em Restos a Pagar não Processados do Exercício)".</t>
  </si>
  <si>
    <t xml:space="preserve">LIMITE PRUDENCIAL (VII) = (0,95 x VI) (parágrafo único do art. 22 da LRF) </t>
  </si>
  <si>
    <t xml:space="preserve">LIMITE DE ALERTA (VIII) = (0,90 x VI) (inciso II do §1º do art. 59 da LRF) </t>
  </si>
  <si>
    <t>PRECATÓRIOS POSTERIORES A 05/05/2000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</si>
  <si>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</si>
  <si>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</si>
  <si>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</si>
  <si>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</si>
  <si>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</si>
  <si>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</si>
  <si>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</si>
  <si>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</si>
  <si>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</si>
  <si>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</si>
  <si>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</si>
  <si>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</si>
  <si>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</si>
  <si>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</si>
  <si>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</si>
  <si>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</si>
  <si>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r>
      <t>INSCRITAS EM RESTOS A PAGAR NÃO PROCESSADOS</t>
    </r>
    <r>
      <rPr>
        <b/>
        <vertAlign val="superscript"/>
        <sz val="8"/>
        <rFont val="Times New Roman"/>
        <family val="1"/>
      </rPr>
      <t>1</t>
    </r>
  </si>
  <si>
    <t>Pessoal Ativo</t>
  </si>
  <si>
    <t>--------------</t>
  </si>
  <si>
    <t xml:space="preserve">DÍVIDA CONSOLIDADA PREVIDENCIÁRIA
</t>
  </si>
  <si>
    <t>SALDO DO EXERCÍCIO ANTERIOR</t>
  </si>
  <si>
    <t>a</t>
  </si>
  <si>
    <t>TOTAL (VI) = (IV + V)</t>
  </si>
  <si>
    <t>RGF SEMESTRAL</t>
  </si>
  <si>
    <t>Para municípios com menos de 50.000 habitantes, conforme ESTIMATIVAS DA POPULAÇÃO RESIDENTE NOS MUNICÍPIOS BRASILEIROS COM DATA DE REFERÊNCIA EM 1º DE JULHO DE 2014, divulgada pelo IBGE.</t>
  </si>
  <si>
    <t>&lt;Semestre&gt;</t>
  </si>
  <si>
    <t>Até o 1º Semestre</t>
  </si>
  <si>
    <t>Até o 2º Semestre</t>
  </si>
  <si>
    <t>Saldo do Exercício de</t>
  </si>
  <si>
    <t>No Semestre de Referência</t>
  </si>
  <si>
    <t>Até o Semestre de Referência</t>
  </si>
  <si>
    <t>RGFPREF50-</t>
  </si>
  <si>
    <t>V2015.1</t>
  </si>
  <si>
    <t>RIBAMAR FIQUENE - PODER EXECUTIVO MUNICIPAL</t>
  </si>
  <si>
    <t>PREFEITURA MUNICIPAL DE RIBAMAR FIQUENE</t>
  </si>
  <si>
    <t>01.598.547/0001-01</t>
  </si>
  <si>
    <t>JANEIRO A DEZEMBRO DE 2015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</si>
  <si>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</si>
  <si>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</si>
  <si>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</si>
  <si>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</si>
  <si>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</si>
  <si>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</si>
  <si>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</si>
  <si>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</si>
  <si>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</si>
  <si>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JAN / 15</t>
  </si>
  <si>
    <t>FEV / 15</t>
  </si>
  <si>
    <t>MAR/15</t>
  </si>
  <si>
    <t>ABR / 15</t>
  </si>
  <si>
    <t>MAIO / 15</t>
  </si>
  <si>
    <t>JUN / 15</t>
  </si>
  <si>
    <t>PREFEITURA DE RIBAMAR FIQUENE</t>
  </si>
  <si>
    <t>PM RIBAMAR FIQUENE - FUNDEB</t>
  </si>
  <si>
    <t>PM RIBAMAR FIQUENE - FUNDO DE SAÚDE</t>
  </si>
  <si>
    <t>PM RIBAMAR FIQUENE - FUNDO DE ASSISTÊNCIA SOCIAL</t>
  </si>
  <si>
    <t>JANEIRO A JUNHO DE 2015</t>
  </si>
  <si>
    <t>JUL/ 14</t>
  </si>
  <si>
    <t>AGO / 14</t>
  </si>
  <si>
    <t>SET / 14</t>
  </si>
  <si>
    <t>OUT / 14</t>
  </si>
  <si>
    <t>NOV / 14</t>
  </si>
  <si>
    <t>DEZ / 14</t>
  </si>
  <si>
    <t>FONTE: Sistema Fênix Contab, PREFEITURA MUNICIPAL DE RIBAMAR FIQUENE, 29/07/2015 ÀS 10H E 51M</t>
  </si>
  <si>
    <t>FONTE: Sistema Fênix Contab, PREFEITURA MUNICIPAL DE RIBAMAR FIQUENE, 29/07/2015 ÀS 10H E 52M</t>
  </si>
  <si>
    <t>JANEIRO À JUNHO DE 2015</t>
  </si>
  <si>
    <t>FONTE: Sistema Fênix Contab, PREFEITURA MUNICIPAL DE RIBAMAR FIQUENE, 29/07/2015 ÀS 10H E 58M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</si>
</sst>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 &quot;#,##0.00_);[Red]\(&quot;R$ &quot;#,##0.00\)"/>
  </numFmts>
  <fonts count="31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b/>
      <u/>
      <sz val="8"/>
      <name val="Times New Roman"/>
      <family val="1"/>
    </font>
    <font>
      <sz val="10"/>
      <name val="Arial"/>
      <family val="2"/>
    </font>
    <font>
      <sz val="7.5"/>
      <name val="Times New Roman"/>
      <family val="1"/>
    </font>
    <font>
      <b/>
      <sz val="10"/>
      <name val="Arial"/>
      <family val="2"/>
    </font>
    <font>
      <b/>
      <vertAlign val="superscript"/>
      <sz val="8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sz val="8"/>
      <name val="Cambria"/>
      <family val="1"/>
    </font>
    <font>
      <b/>
      <sz val="7"/>
      <name val="Times New Roman"/>
      <family val="1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2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536">
    <xf numFmtId="0" fontId="0" fillId="0" borderId="0" xfId="0"/>
    <xf numFmtId="0" fontId="2" fillId="0" borderId="0" xfId="0" applyNumberFormat="1" applyFont="1" applyFill="1" applyAlignment="1"/>
    <xf numFmtId="0" fontId="2" fillId="0" borderId="0" xfId="0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/>
    <xf numFmtId="49" fontId="2" fillId="0" borderId="0" xfId="0" applyNumberFormat="1" applyFont="1" applyFill="1" applyAlignment="1"/>
    <xf numFmtId="3" fontId="2" fillId="0" borderId="0" xfId="0" applyNumberFormat="1" applyFont="1" applyFill="1" applyAlignment="1"/>
    <xf numFmtId="0" fontId="2" fillId="0" borderId="0" xfId="0" applyFont="1" applyFill="1" applyBorder="1" applyAlignment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0" borderId="0" xfId="0" applyFont="1" applyFill="1" applyAlignment="1">
      <alignment horizontal="left" indent="1"/>
    </xf>
    <xf numFmtId="0" fontId="2" fillId="0" borderId="4" xfId="0" applyFont="1" applyFill="1" applyBorder="1" applyAlignment="1"/>
    <xf numFmtId="0" fontId="2" fillId="0" borderId="5" xfId="0" applyNumberFormat="1" applyFont="1" applyFill="1" applyBorder="1" applyAlignment="1"/>
    <xf numFmtId="0" fontId="2" fillId="0" borderId="4" xfId="0" applyNumberFormat="1" applyFont="1" applyFill="1" applyBorder="1" applyAlignment="1"/>
    <xf numFmtId="0" fontId="2" fillId="0" borderId="5" xfId="0" applyFont="1" applyFill="1" applyBorder="1" applyAlignment="1">
      <alignment horizontal="left"/>
    </xf>
    <xf numFmtId="0" fontId="2" fillId="0" borderId="6" xfId="0" applyNumberFormat="1" applyFont="1" applyFill="1" applyBorder="1" applyAlignment="1"/>
    <xf numFmtId="0" fontId="2" fillId="0" borderId="5" xfId="0" applyFont="1" applyFill="1" applyBorder="1" applyAlignment="1"/>
    <xf numFmtId="0" fontId="2" fillId="0" borderId="0" xfId="0" applyNumberFormat="1" applyFont="1" applyFill="1" applyBorder="1" applyAlignment="1">
      <alignment horizontal="left" indent="1"/>
    </xf>
    <xf numFmtId="164" fontId="2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7" xfId="0" applyNumberFormat="1" applyFont="1" applyFill="1" applyBorder="1" applyAlignment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37" fontId="2" fillId="0" borderId="0" xfId="0" applyNumberFormat="1" applyFont="1" applyFill="1" applyAlignment="1"/>
    <xf numFmtId="0" fontId="3" fillId="0" borderId="2" xfId="0" applyFont="1" applyFill="1" applyBorder="1" applyAlignment="1">
      <alignment horizontal="justify" vertical="top" wrapText="1"/>
    </xf>
    <xf numFmtId="37" fontId="2" fillId="0" borderId="0" xfId="0" applyNumberFormat="1" applyFont="1" applyFill="1" applyBorder="1" applyAlignment="1"/>
    <xf numFmtId="37" fontId="2" fillId="0" borderId="5" xfId="0" applyNumberFormat="1" applyFont="1" applyFill="1" applyBorder="1" applyAlignment="1"/>
    <xf numFmtId="10" fontId="2" fillId="0" borderId="8" xfId="0" applyNumberFormat="1" applyFont="1" applyFill="1" applyBorder="1" applyAlignment="1"/>
    <xf numFmtId="0" fontId="2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37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justify" wrapText="1"/>
    </xf>
    <xf numFmtId="0" fontId="2" fillId="3" borderId="0" xfId="0" applyFont="1" applyFill="1" applyAlignment="1"/>
    <xf numFmtId="49" fontId="2" fillId="3" borderId="0" xfId="0" applyNumberFormat="1" applyFont="1" applyFill="1" applyAlignment="1"/>
    <xf numFmtId="0" fontId="2" fillId="3" borderId="0" xfId="0" applyFont="1" applyFill="1" applyBorder="1" applyAlignment="1"/>
    <xf numFmtId="0" fontId="2" fillId="0" borderId="5" xfId="0" applyFont="1" applyBorder="1" applyAlignment="1">
      <alignment horizontal="left" wrapText="1"/>
    </xf>
    <xf numFmtId="4" fontId="2" fillId="0" borderId="9" xfId="0" applyNumberFormat="1" applyFont="1" applyFill="1" applyBorder="1" applyAlignment="1"/>
    <xf numFmtId="4" fontId="2" fillId="0" borderId="1" xfId="0" applyNumberFormat="1" applyFont="1" applyFill="1" applyBorder="1" applyAlignment="1"/>
    <xf numFmtId="4" fontId="2" fillId="0" borderId="8" xfId="0" applyNumberFormat="1" applyFont="1" applyFill="1" applyBorder="1" applyAlignment="1"/>
    <xf numFmtId="0" fontId="28" fillId="0" borderId="5" xfId="0" applyFont="1" applyFill="1" applyBorder="1" applyAlignment="1"/>
    <xf numFmtId="0" fontId="28" fillId="0" borderId="5" xfId="0" applyNumberFormat="1" applyFont="1" applyFill="1" applyBorder="1" applyAlignment="1"/>
    <xf numFmtId="0" fontId="28" fillId="0" borderId="0" xfId="0" applyFont="1" applyFill="1" applyAlignment="1"/>
    <xf numFmtId="0" fontId="2" fillId="0" borderId="0" xfId="0" applyFont="1" applyFill="1"/>
    <xf numFmtId="0" fontId="2" fillId="0" borderId="0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10" xfId="0" applyFont="1" applyFill="1" applyBorder="1" applyAlignment="1">
      <alignment horizontal="justify"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justify" vertical="top" wrapText="1"/>
    </xf>
    <xf numFmtId="49" fontId="7" fillId="0" borderId="0" xfId="0" applyNumberFormat="1" applyFont="1" applyFill="1" applyAlignment="1"/>
    <xf numFmtId="0" fontId="7" fillId="0" borderId="0" xfId="0" applyFont="1" applyFill="1" applyAlignment="1"/>
    <xf numFmtId="4" fontId="2" fillId="0" borderId="13" xfId="0" applyNumberFormat="1" applyFont="1" applyFill="1" applyBorder="1" applyAlignment="1"/>
    <xf numFmtId="0" fontId="2" fillId="0" borderId="1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wrapText="1"/>
    </xf>
    <xf numFmtId="0" fontId="2" fillId="0" borderId="5" xfId="0" applyFont="1" applyBorder="1" applyAlignment="1">
      <alignment wrapText="1"/>
    </xf>
    <xf numFmtId="40" fontId="2" fillId="0" borderId="13" xfId="0" applyNumberFormat="1" applyFont="1" applyBorder="1" applyAlignment="1">
      <alignment horizontal="center" vertical="top" wrapText="1"/>
    </xf>
    <xf numFmtId="40" fontId="2" fillId="2" borderId="12" xfId="0" applyNumberFormat="1" applyFont="1" applyFill="1" applyBorder="1" applyAlignment="1">
      <alignment horizontal="center" vertical="top" wrapText="1"/>
    </xf>
    <xf numFmtId="40" fontId="2" fillId="0" borderId="9" xfId="0" applyNumberFormat="1" applyFont="1" applyBorder="1" applyAlignment="1">
      <alignment horizontal="right" vertical="top" wrapText="1"/>
    </xf>
    <xf numFmtId="40" fontId="2" fillId="0" borderId="1" xfId="0" applyNumberFormat="1" applyFont="1" applyBorder="1" applyAlignment="1">
      <alignment horizontal="right" vertical="top" wrapText="1"/>
    </xf>
    <xf numFmtId="40" fontId="2" fillId="0" borderId="10" xfId="0" applyNumberFormat="1" applyFont="1" applyBorder="1" applyAlignment="1">
      <alignment horizontal="right" vertical="top" wrapText="1"/>
    </xf>
    <xf numFmtId="40" fontId="2" fillId="0" borderId="11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left" wrapText="1"/>
    </xf>
    <xf numFmtId="164" fontId="2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0" fillId="0" borderId="15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 vertical="top" wrapText="1"/>
    </xf>
    <xf numFmtId="0" fontId="10" fillId="0" borderId="16" xfId="0" applyFont="1" applyBorder="1" applyAlignment="1">
      <alignment horizontal="center" vertical="top" wrapText="1"/>
    </xf>
    <xf numFmtId="0" fontId="11" fillId="0" borderId="0" xfId="0" applyNumberFormat="1" applyFont="1" applyFill="1" applyAlignment="1"/>
    <xf numFmtId="0" fontId="2" fillId="3" borderId="0" xfId="0" applyNumberFormat="1" applyFont="1" applyFill="1" applyBorder="1" applyAlignment="1">
      <alignment horizontal="left" indent="1"/>
    </xf>
    <xf numFmtId="0" fontId="11" fillId="0" borderId="0" xfId="0" applyFont="1" applyAlignment="1">
      <alignment horizontal="justify"/>
    </xf>
    <xf numFmtId="0" fontId="11" fillId="0" borderId="0" xfId="0" applyFont="1" applyFill="1" applyAlignment="1"/>
    <xf numFmtId="0" fontId="1" fillId="4" borderId="3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1" fillId="4" borderId="12" xfId="0" applyNumberFormat="1" applyFont="1" applyFill="1" applyBorder="1" applyAlignment="1">
      <alignment horizontal="center" vertical="top" wrapText="1"/>
    </xf>
    <xf numFmtId="0" fontId="1" fillId="4" borderId="6" xfId="0" applyNumberFormat="1" applyFont="1" applyFill="1" applyBorder="1" applyAlignment="1">
      <alignment horizontal="center" vertical="top" wrapText="1"/>
    </xf>
    <xf numFmtId="0" fontId="1" fillId="4" borderId="8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/>
    <xf numFmtId="0" fontId="1" fillId="4" borderId="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4" borderId="4" xfId="0" applyFont="1" applyFill="1" applyBorder="1" applyAlignment="1"/>
    <xf numFmtId="4" fontId="2" fillId="4" borderId="8" xfId="0" applyNumberFormat="1" applyFont="1" applyFill="1" applyBorder="1" applyAlignment="1"/>
    <xf numFmtId="37" fontId="2" fillId="4" borderId="5" xfId="0" applyNumberFormat="1" applyFont="1" applyFill="1" applyBorder="1" applyAlignment="1"/>
    <xf numFmtId="0" fontId="2" fillId="0" borderId="6" xfId="0" applyFont="1" applyFill="1" applyBorder="1"/>
    <xf numFmtId="0" fontId="2" fillId="0" borderId="5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wrapText="1"/>
    </xf>
    <xf numFmtId="0" fontId="11" fillId="0" borderId="0" xfId="1" applyNumberFormat="1" applyFont="1" applyFill="1" applyAlignment="1"/>
    <xf numFmtId="0" fontId="1" fillId="0" borderId="0" xfId="1" applyNumberFormat="1" applyFont="1" applyFill="1" applyAlignment="1"/>
    <xf numFmtId="0" fontId="2" fillId="0" borderId="0" xfId="1" applyNumberFormat="1" applyFont="1" applyFill="1" applyAlignment="1"/>
    <xf numFmtId="0" fontId="6" fillId="0" borderId="0" xfId="1"/>
    <xf numFmtId="164" fontId="2" fillId="0" borderId="0" xfId="1" applyNumberFormat="1" applyFont="1" applyFill="1" applyAlignment="1">
      <alignment horizontal="right"/>
    </xf>
    <xf numFmtId="0" fontId="1" fillId="0" borderId="0" xfId="1" applyNumberFormat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vertical="top" wrapText="1"/>
    </xf>
    <xf numFmtId="0" fontId="1" fillId="4" borderId="12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/>
    <xf numFmtId="0" fontId="6" fillId="0" borderId="0" xfId="1" applyBorder="1"/>
    <xf numFmtId="0" fontId="2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left" indent="1"/>
    </xf>
    <xf numFmtId="0" fontId="2" fillId="0" borderId="6" xfId="1" applyNumberFormat="1" applyFont="1" applyFill="1" applyBorder="1" applyAlignment="1">
      <alignment horizontal="left" indent="1"/>
    </xf>
    <xf numFmtId="0" fontId="2" fillId="0" borderId="6" xfId="1" applyNumberFormat="1" applyFont="1" applyFill="1" applyBorder="1" applyAlignment="1"/>
    <xf numFmtId="0" fontId="2" fillId="0" borderId="5" xfId="1" applyNumberFormat="1" applyFont="1" applyFill="1" applyBorder="1" applyAlignment="1"/>
    <xf numFmtId="0" fontId="2" fillId="0" borderId="5" xfId="1" applyNumberFormat="1" applyFont="1" applyFill="1" applyBorder="1" applyAlignment="1">
      <alignment horizontal="center"/>
    </xf>
    <xf numFmtId="0" fontId="2" fillId="4" borderId="5" xfId="1" applyNumberFormat="1" applyFont="1" applyFill="1" applyBorder="1" applyAlignment="1"/>
    <xf numFmtId="0" fontId="2" fillId="0" borderId="3" xfId="1" applyNumberFormat="1" applyFont="1" applyFill="1" applyBorder="1" applyAlignment="1"/>
    <xf numFmtId="0" fontId="6" fillId="0" borderId="0" xfId="1" applyFill="1"/>
    <xf numFmtId="0" fontId="1" fillId="0" borderId="5" xfId="1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 vertical="top" wrapText="1"/>
    </xf>
    <xf numFmtId="0" fontId="11" fillId="0" borderId="0" xfId="0" applyFont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40" fontId="2" fillId="0" borderId="11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/>
    <xf numFmtId="0" fontId="1" fillId="4" borderId="5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0" xfId="0" applyFill="1"/>
    <xf numFmtId="0" fontId="1" fillId="4" borderId="5" xfId="1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wrapText="1"/>
    </xf>
    <xf numFmtId="49" fontId="11" fillId="0" borderId="0" xfId="0" applyNumberFormat="1" applyFont="1" applyFill="1" applyAlignment="1"/>
    <xf numFmtId="49" fontId="2" fillId="0" borderId="6" xfId="0" applyNumberFormat="1" applyFont="1" applyFill="1" applyBorder="1" applyAlignment="1"/>
    <xf numFmtId="49" fontId="2" fillId="0" borderId="3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/>
    <xf numFmtId="10" fontId="2" fillId="0" borderId="13" xfId="0" applyNumberFormat="1" applyFont="1" applyFill="1" applyBorder="1" applyAlignment="1"/>
    <xf numFmtId="4" fontId="2" fillId="0" borderId="10" xfId="0" applyNumberFormat="1" applyFont="1" applyFill="1" applyBorder="1" applyAlignment="1"/>
    <xf numFmtId="4" fontId="2" fillId="0" borderId="11" xfId="0" applyNumberFormat="1" applyFont="1" applyFill="1" applyBorder="1" applyAlignment="1"/>
    <xf numFmtId="0" fontId="2" fillId="0" borderId="6" xfId="0" applyNumberFormat="1" applyFont="1" applyFill="1" applyBorder="1" applyAlignment="1">
      <alignment horizontal="left" indent="1"/>
    </xf>
    <xf numFmtId="4" fontId="2" fillId="0" borderId="12" xfId="0" applyNumberFormat="1" applyFont="1" applyFill="1" applyBorder="1" applyAlignment="1"/>
    <xf numFmtId="0" fontId="0" fillId="0" borderId="0" xfId="0" applyFill="1" applyBorder="1"/>
    <xf numFmtId="49" fontId="13" fillId="4" borderId="10" xfId="0" applyNumberFormat="1" applyFont="1" applyFill="1" applyBorder="1" applyAlignment="1">
      <alignment horizontal="center"/>
    </xf>
    <xf numFmtId="49" fontId="13" fillId="4" borderId="11" xfId="0" applyNumberFormat="1" applyFont="1" applyFill="1" applyBorder="1" applyAlignment="1">
      <alignment horizontal="center"/>
    </xf>
    <xf numFmtId="0" fontId="13" fillId="4" borderId="1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7" xfId="1" applyNumberFormat="1" applyFont="1" applyFill="1" applyBorder="1" applyAlignment="1">
      <alignment horizontal="center" vertical="top" wrapText="1"/>
    </xf>
    <xf numFmtId="0" fontId="1" fillId="4" borderId="13" xfId="1" applyNumberFormat="1" applyFont="1" applyFill="1" applyBorder="1" applyAlignment="1">
      <alignment horizontal="center"/>
    </xf>
    <xf numFmtId="0" fontId="1" fillId="0" borderId="13" xfId="1" applyNumberFormat="1" applyFont="1" applyFill="1" applyBorder="1" applyAlignment="1">
      <alignment horizontal="center"/>
    </xf>
    <xf numFmtId="0" fontId="13" fillId="4" borderId="14" xfId="0" applyNumberFormat="1" applyFont="1" applyFill="1" applyBorder="1" applyAlignment="1">
      <alignment horizontal="center"/>
    </xf>
    <xf numFmtId="0" fontId="13" fillId="4" borderId="2" xfId="0" applyNumberFormat="1" applyFont="1" applyFill="1" applyBorder="1" applyAlignment="1">
      <alignment horizontal="center"/>
    </xf>
    <xf numFmtId="0" fontId="13" fillId="4" borderId="2" xfId="0" applyNumberFormat="1" applyFont="1" applyFill="1" applyBorder="1" applyAlignment="1">
      <alignment horizontal="center" vertical="top" wrapText="1"/>
    </xf>
    <xf numFmtId="0" fontId="13" fillId="4" borderId="7" xfId="0" applyNumberFormat="1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/>
    </xf>
    <xf numFmtId="4" fontId="2" fillId="4" borderId="13" xfId="0" applyNumberFormat="1" applyFont="1" applyFill="1" applyBorder="1" applyAlignment="1"/>
    <xf numFmtId="0" fontId="2" fillId="4" borderId="12" xfId="0" applyFont="1" applyFill="1" applyBorder="1" applyAlignment="1">
      <alignment horizontal="center" vertical="center" wrapText="1"/>
    </xf>
    <xf numFmtId="10" fontId="2" fillId="0" borderId="13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1" fillId="4" borderId="13" xfId="0" applyNumberFormat="1" applyFont="1" applyFill="1" applyBorder="1" applyAlignment="1">
      <alignment horizontal="center"/>
    </xf>
    <xf numFmtId="0" fontId="1" fillId="4" borderId="5" xfId="1" applyNumberFormat="1" applyFont="1" applyFill="1" applyBorder="1" applyAlignment="1">
      <alignment horizontal="center"/>
    </xf>
    <xf numFmtId="0" fontId="1" fillId="4" borderId="8" xfId="1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6" fillId="0" borderId="18" xfId="1" applyFont="1" applyBorder="1" applyAlignment="1" applyProtection="1">
      <alignment horizontal="left" vertical="center"/>
    </xf>
    <xf numFmtId="0" fontId="27" fillId="0" borderId="18" xfId="1" applyFont="1" applyBorder="1" applyAlignment="1" applyProtection="1">
      <alignment horizontal="left" vertical="center" wrapText="1"/>
    </xf>
    <xf numFmtId="0" fontId="29" fillId="5" borderId="18" xfId="1" applyFont="1" applyFill="1" applyBorder="1" applyAlignment="1" applyProtection="1">
      <alignment horizontal="left" vertical="center"/>
    </xf>
    <xf numFmtId="0" fontId="6" fillId="0" borderId="18" xfId="1" applyFont="1" applyBorder="1" applyAlignment="1" applyProtection="1">
      <alignment horizontal="left" vertical="center" wrapText="1"/>
    </xf>
    <xf numFmtId="0" fontId="6" fillId="0" borderId="19" xfId="1" applyBorder="1" applyAlignment="1" applyProtection="1">
      <alignment horizontal="left" vertical="center" wrapText="1"/>
    </xf>
    <xf numFmtId="40" fontId="1" fillId="0" borderId="10" xfId="1" applyNumberFormat="1" applyFont="1" applyFill="1" applyBorder="1" applyAlignment="1"/>
    <xf numFmtId="40" fontId="1" fillId="0" borderId="11" xfId="1" applyNumberFormat="1" applyFont="1" applyFill="1" applyBorder="1" applyAlignment="1"/>
    <xf numFmtId="40" fontId="1" fillId="0" borderId="12" xfId="1" applyNumberFormat="1" applyFont="1" applyFill="1" applyBorder="1" applyAlignment="1"/>
    <xf numFmtId="10" fontId="1" fillId="4" borderId="13" xfId="2" applyNumberFormat="1" applyFont="1" applyFill="1" applyBorder="1" applyAlignment="1">
      <alignment horizontal="center"/>
    </xf>
    <xf numFmtId="10" fontId="1" fillId="0" borderId="13" xfId="1" applyNumberFormat="1" applyFont="1" applyFill="1" applyBorder="1" applyAlignment="1">
      <alignment horizontal="center"/>
    </xf>
    <xf numFmtId="10" fontId="1" fillId="0" borderId="13" xfId="2" applyNumberFormat="1" applyFont="1" applyFill="1" applyBorder="1" applyAlignment="1">
      <alignment horizontal="center"/>
    </xf>
    <xf numFmtId="40" fontId="2" fillId="6" borderId="11" xfId="1" applyNumberFormat="1" applyFont="1" applyFill="1" applyBorder="1" applyAlignment="1" applyProtection="1">
      <protection locked="0"/>
    </xf>
    <xf numFmtId="40" fontId="2" fillId="6" borderId="2" xfId="1" applyNumberFormat="1" applyFont="1" applyFill="1" applyBorder="1" applyAlignment="1" applyProtection="1">
      <protection locked="0"/>
    </xf>
    <xf numFmtId="40" fontId="2" fillId="6" borderId="12" xfId="1" applyNumberFormat="1" applyFont="1" applyFill="1" applyBorder="1" applyAlignment="1" applyProtection="1">
      <protection locked="0"/>
    </xf>
    <xf numFmtId="40" fontId="2" fillId="6" borderId="7" xfId="1" applyNumberFormat="1" applyFont="1" applyFill="1" applyBorder="1" applyAlignment="1" applyProtection="1">
      <protection locked="0"/>
    </xf>
    <xf numFmtId="0" fontId="2" fillId="6" borderId="20" xfId="0" applyFont="1" applyFill="1" applyBorder="1" applyAlignment="1" applyProtection="1">
      <alignment horizontal="center" vertical="top" wrapText="1"/>
      <protection locked="0"/>
    </xf>
    <xf numFmtId="0" fontId="2" fillId="6" borderId="15" xfId="0" applyFont="1" applyFill="1" applyBorder="1" applyAlignment="1" applyProtection="1">
      <alignment horizontal="center" vertical="top" wrapText="1"/>
      <protection locked="0"/>
    </xf>
    <xf numFmtId="0" fontId="2" fillId="6" borderId="15" xfId="0" applyFont="1" applyFill="1" applyBorder="1" applyAlignment="1" applyProtection="1">
      <alignment horizontal="right" vertical="top" wrapText="1"/>
      <protection locked="0"/>
    </xf>
    <xf numFmtId="0" fontId="2" fillId="6" borderId="16" xfId="0" applyFont="1" applyFill="1" applyBorder="1" applyAlignment="1" applyProtection="1">
      <alignment horizontal="right" vertical="top" wrapText="1"/>
      <protection locked="0"/>
    </xf>
    <xf numFmtId="43" fontId="2" fillId="0" borderId="10" xfId="3" applyFont="1" applyFill="1" applyBorder="1" applyAlignment="1"/>
    <xf numFmtId="43" fontId="0" fillId="0" borderId="10" xfId="3" applyFont="1" applyFill="1" applyBorder="1"/>
    <xf numFmtId="43" fontId="12" fillId="0" borderId="11" xfId="3" applyFont="1" applyFill="1" applyBorder="1" applyAlignment="1">
      <alignment horizontal="center"/>
    </xf>
    <xf numFmtId="43" fontId="2" fillId="0" borderId="11" xfId="3" applyFont="1" applyFill="1" applyBorder="1" applyAlignment="1"/>
    <xf numFmtId="43" fontId="0" fillId="0" borderId="11" xfId="3" applyFont="1" applyFill="1" applyBorder="1"/>
    <xf numFmtId="43" fontId="2" fillId="0" borderId="1" xfId="3" applyFont="1" applyFill="1" applyBorder="1" applyAlignment="1"/>
    <xf numFmtId="43" fontId="12" fillId="4" borderId="13" xfId="3" applyFont="1" applyFill="1" applyBorder="1" applyAlignment="1">
      <alignment horizontal="center"/>
    </xf>
    <xf numFmtId="43" fontId="2" fillId="4" borderId="13" xfId="3" applyFont="1" applyFill="1" applyBorder="1" applyAlignment="1"/>
    <xf numFmtId="43" fontId="23" fillId="4" borderId="13" xfId="3" applyFont="1" applyFill="1" applyBorder="1"/>
    <xf numFmtId="43" fontId="0" fillId="0" borderId="12" xfId="3" applyFont="1" applyFill="1" applyBorder="1"/>
    <xf numFmtId="43" fontId="12" fillId="6" borderId="11" xfId="3" applyFont="1" applyFill="1" applyBorder="1" applyAlignment="1" applyProtection="1">
      <alignment horizontal="center"/>
      <protection locked="0"/>
    </xf>
    <xf numFmtId="43" fontId="2" fillId="6" borderId="11" xfId="3" applyFont="1" applyFill="1" applyBorder="1" applyAlignment="1" applyProtection="1">
      <protection locked="0"/>
    </xf>
    <xf numFmtId="43" fontId="2" fillId="6" borderId="0" xfId="3" applyFont="1" applyFill="1" applyBorder="1" applyAlignment="1" applyProtection="1">
      <protection locked="0"/>
    </xf>
    <xf numFmtId="43" fontId="12" fillId="6" borderId="12" xfId="3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164" fontId="2" fillId="0" borderId="0" xfId="0" applyNumberFormat="1" applyFont="1" applyFill="1" applyAlignment="1" applyProtection="1">
      <alignment horizontal="right"/>
    </xf>
    <xf numFmtId="0" fontId="1" fillId="4" borderId="12" xfId="0" applyNumberFormat="1" applyFont="1" applyFill="1" applyBorder="1" applyAlignment="1" applyProtection="1">
      <alignment horizontal="center" vertical="top" wrapText="1"/>
    </xf>
    <xf numFmtId="0" fontId="1" fillId="4" borderId="6" xfId="0" applyNumberFormat="1" applyFont="1" applyFill="1" applyBorder="1" applyAlignment="1" applyProtection="1">
      <alignment horizontal="center" vertical="top" wrapText="1"/>
    </xf>
    <xf numFmtId="0" fontId="1" fillId="4" borderId="12" xfId="1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/>
    <xf numFmtId="43" fontId="2" fillId="0" borderId="10" xfId="3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43" fontId="12" fillId="0" borderId="11" xfId="3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 indent="1"/>
    </xf>
    <xf numFmtId="0" fontId="2" fillId="3" borderId="0" xfId="0" applyNumberFormat="1" applyFont="1" applyFill="1" applyBorder="1" applyAlignment="1" applyProtection="1">
      <alignment horizontal="left" indent="1"/>
    </xf>
    <xf numFmtId="0" fontId="2" fillId="3" borderId="6" xfId="0" applyNumberFormat="1" applyFont="1" applyFill="1" applyBorder="1" applyAlignment="1" applyProtection="1">
      <alignment horizontal="left" indent="1"/>
    </xf>
    <xf numFmtId="0" fontId="2" fillId="0" borderId="6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4" borderId="5" xfId="0" applyNumberFormat="1" applyFont="1" applyFill="1" applyBorder="1" applyAlignment="1" applyProtection="1"/>
    <xf numFmtId="40" fontId="2" fillId="0" borderId="5" xfId="0" applyNumberFormat="1" applyFont="1" applyFill="1" applyBorder="1" applyAlignment="1" applyProtection="1">
      <alignment horizontal="center"/>
    </xf>
    <xf numFmtId="40" fontId="2" fillId="0" borderId="3" xfId="0" applyNumberFormat="1" applyFont="1" applyFill="1" applyBorder="1" applyAlignment="1" applyProtection="1">
      <alignment horizontal="center"/>
    </xf>
    <xf numFmtId="40" fontId="1" fillId="4" borderId="8" xfId="0" applyNumberFormat="1" applyFont="1" applyFill="1" applyBorder="1" applyAlignment="1" applyProtection="1">
      <alignment horizontal="center" wrapText="1"/>
    </xf>
    <xf numFmtId="0" fontId="2" fillId="0" borderId="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43" fontId="12" fillId="0" borderId="12" xfId="3" applyFont="1" applyFill="1" applyBorder="1" applyAlignment="1" applyProtection="1">
      <alignment horizontal="center"/>
    </xf>
    <xf numFmtId="43" fontId="2" fillId="0" borderId="12" xfId="3" applyFont="1" applyFill="1" applyBorder="1" applyAlignment="1" applyProtection="1"/>
    <xf numFmtId="43" fontId="2" fillId="6" borderId="17" xfId="3" applyFont="1" applyFill="1" applyBorder="1" applyAlignment="1" applyProtection="1">
      <protection locked="0"/>
    </xf>
    <xf numFmtId="43" fontId="2" fillId="0" borderId="13" xfId="3" applyFont="1" applyFill="1" applyBorder="1" applyAlignment="1" applyProtection="1"/>
    <xf numFmtId="43" fontId="2" fillId="4" borderId="13" xfId="3" applyFont="1" applyFill="1" applyBorder="1" applyAlignment="1" applyProtection="1"/>
    <xf numFmtId="43" fontId="2" fillId="6" borderId="8" xfId="3" applyFont="1" applyFill="1" applyBorder="1" applyAlignment="1" applyProtection="1">
      <alignment horizontal="center"/>
      <protection locked="0"/>
    </xf>
    <xf numFmtId="43" fontId="2" fillId="6" borderId="8" xfId="3" applyFont="1" applyFill="1" applyBorder="1" applyAlignment="1" applyProtection="1">
      <protection locked="0"/>
    </xf>
    <xf numFmtId="0" fontId="1" fillId="4" borderId="8" xfId="0" applyFont="1" applyFill="1" applyBorder="1" applyAlignment="1">
      <alignment horizontal="right"/>
    </xf>
    <xf numFmtId="43" fontId="2" fillId="4" borderId="8" xfId="3" applyFont="1" applyFill="1" applyBorder="1" applyAlignment="1"/>
    <xf numFmtId="10" fontId="2" fillId="0" borderId="8" xfId="2" applyNumberFormat="1" applyFont="1" applyFill="1" applyBorder="1" applyAlignment="1"/>
    <xf numFmtId="10" fontId="2" fillId="4" borderId="8" xfId="2" applyNumberFormat="1" applyFont="1" applyFill="1" applyBorder="1" applyAlignment="1"/>
    <xf numFmtId="43" fontId="2" fillId="6" borderId="1" xfId="3" applyFont="1" applyFill="1" applyBorder="1" applyAlignment="1" applyProtection="1">
      <protection locked="0"/>
    </xf>
    <xf numFmtId="43" fontId="2" fillId="6" borderId="13" xfId="3" applyFont="1" applyFill="1" applyBorder="1" applyAlignment="1" applyProtection="1">
      <protection locked="0"/>
    </xf>
    <xf numFmtId="4" fontId="2" fillId="6" borderId="1" xfId="0" applyNumberFormat="1" applyFont="1" applyFill="1" applyBorder="1" applyAlignment="1" applyProtection="1">
      <protection locked="0"/>
    </xf>
    <xf numFmtId="4" fontId="2" fillId="6" borderId="11" xfId="0" applyNumberFormat="1" applyFont="1" applyFill="1" applyBorder="1" applyAlignment="1" applyProtection="1">
      <protection locked="0"/>
    </xf>
    <xf numFmtId="4" fontId="2" fillId="6" borderId="17" xfId="0" applyNumberFormat="1" applyFont="1" applyFill="1" applyBorder="1" applyAlignment="1" applyProtection="1">
      <protection locked="0"/>
    </xf>
    <xf numFmtId="4" fontId="2" fillId="6" borderId="12" xfId="0" applyNumberFormat="1" applyFont="1" applyFill="1" applyBorder="1" applyAlignment="1" applyProtection="1">
      <protection locked="0"/>
    </xf>
    <xf numFmtId="4" fontId="2" fillId="6" borderId="9" xfId="0" applyNumberFormat="1" applyFont="1" applyFill="1" applyBorder="1" applyAlignment="1" applyProtection="1">
      <protection locked="0"/>
    </xf>
    <xf numFmtId="4" fontId="2" fillId="6" borderId="10" xfId="0" applyNumberFormat="1" applyFont="1" applyFill="1" applyBorder="1" applyAlignment="1" applyProtection="1">
      <protection locked="0"/>
    </xf>
    <xf numFmtId="0" fontId="2" fillId="6" borderId="21" xfId="0" applyFont="1" applyFill="1" applyBorder="1" applyAlignment="1" applyProtection="1">
      <alignment horizontal="center" vertical="top" wrapText="1"/>
      <protection locked="0"/>
    </xf>
    <xf numFmtId="0" fontId="2" fillId="6" borderId="20" xfId="0" applyFont="1" applyFill="1" applyBorder="1" applyAlignment="1" applyProtection="1">
      <alignment horizontal="right" vertical="top" wrapText="1"/>
      <protection locked="0"/>
    </xf>
    <xf numFmtId="10" fontId="2" fillId="6" borderId="13" xfId="0" applyNumberFormat="1" applyFont="1" applyFill="1" applyBorder="1" applyAlignment="1" applyProtection="1">
      <protection locked="0"/>
    </xf>
    <xf numFmtId="4" fontId="2" fillId="6" borderId="8" xfId="0" applyNumberFormat="1" applyFont="1" applyFill="1" applyBorder="1" applyAlignment="1" applyProtection="1">
      <protection locked="0"/>
    </xf>
    <xf numFmtId="4" fontId="2" fillId="6" borderId="13" xfId="0" applyNumberFormat="1" applyFont="1" applyFill="1" applyBorder="1" applyAlignment="1" applyProtection="1">
      <protection locked="0"/>
    </xf>
    <xf numFmtId="0" fontId="2" fillId="6" borderId="17" xfId="0" applyFont="1" applyFill="1" applyBorder="1" applyAlignment="1" applyProtection="1">
      <protection locked="0"/>
    </xf>
    <xf numFmtId="37" fontId="2" fillId="6" borderId="12" xfId="0" applyNumberFormat="1" applyFont="1" applyFill="1" applyBorder="1" applyAlignment="1" applyProtection="1">
      <protection locked="0"/>
    </xf>
    <xf numFmtId="0" fontId="2" fillId="0" borderId="13" xfId="0" applyFont="1" applyFill="1" applyBorder="1" applyAlignment="1"/>
    <xf numFmtId="0" fontId="24" fillId="4" borderId="12" xfId="0" applyFont="1" applyFill="1" applyBorder="1" applyAlignment="1">
      <alignment horizontal="center" wrapText="1"/>
    </xf>
    <xf numFmtId="40" fontId="2" fillId="6" borderId="1" xfId="0" applyNumberFormat="1" applyFont="1" applyFill="1" applyBorder="1" applyAlignment="1" applyProtection="1">
      <alignment horizontal="right" vertical="top" wrapText="1"/>
      <protection locked="0"/>
    </xf>
    <xf numFmtId="40" fontId="2" fillId="6" borderId="11" xfId="0" applyNumberFormat="1" applyFont="1" applyFill="1" applyBorder="1" applyAlignment="1" applyProtection="1">
      <alignment horizontal="right" vertical="top" wrapText="1"/>
      <protection locked="0"/>
    </xf>
    <xf numFmtId="10" fontId="2" fillId="6" borderId="11" xfId="0" applyNumberFormat="1" applyFont="1" applyFill="1" applyBorder="1" applyAlignment="1" applyProtection="1">
      <alignment horizontal="right"/>
      <protection locked="0"/>
    </xf>
    <xf numFmtId="40" fontId="2" fillId="6" borderId="17" xfId="0" applyNumberFormat="1" applyFont="1" applyFill="1" applyBorder="1" applyAlignment="1" applyProtection="1">
      <alignment horizontal="right" vertical="top" wrapText="1"/>
      <protection locked="0"/>
    </xf>
    <xf numFmtId="10" fontId="2" fillId="6" borderId="12" xfId="0" applyNumberFormat="1" applyFont="1" applyFill="1" applyBorder="1" applyAlignment="1" applyProtection="1">
      <alignment horizontal="right"/>
      <protection locked="0"/>
    </xf>
    <xf numFmtId="10" fontId="2" fillId="6" borderId="11" xfId="0" applyNumberFormat="1" applyFont="1" applyFill="1" applyBorder="1" applyAlignment="1" applyProtection="1">
      <alignment horizontal="right" vertical="top" wrapText="1"/>
      <protection locked="0"/>
    </xf>
    <xf numFmtId="40" fontId="2" fillId="6" borderId="12" xfId="0" applyNumberFormat="1" applyFont="1" applyFill="1" applyBorder="1" applyAlignment="1" applyProtection="1">
      <alignment horizontal="right" vertical="top" wrapText="1"/>
      <protection locked="0"/>
    </xf>
    <xf numFmtId="10" fontId="2" fillId="6" borderId="12" xfId="0" applyNumberFormat="1" applyFont="1" applyFill="1" applyBorder="1" applyAlignment="1" applyProtection="1">
      <alignment horizontal="right" vertical="top" wrapText="1"/>
      <protection locked="0"/>
    </xf>
    <xf numFmtId="40" fontId="2" fillId="6" borderId="13" xfId="0" applyNumberFormat="1" applyFont="1" applyFill="1" applyBorder="1" applyAlignment="1" applyProtection="1">
      <alignment horizontal="center" vertical="top" wrapText="1"/>
      <protection locked="0"/>
    </xf>
    <xf numFmtId="40" fontId="2" fillId="6" borderId="13" xfId="0" applyNumberFormat="1" applyFont="1" applyFill="1" applyBorder="1" applyAlignment="1" applyProtection="1">
      <alignment horizontal="right" vertical="top" wrapText="1"/>
      <protection locked="0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3" fontId="1" fillId="0" borderId="13" xfId="3" applyFont="1" applyFill="1" applyBorder="1" applyAlignment="1">
      <alignment horizontal="center" vertical="center" wrapText="1"/>
    </xf>
    <xf numFmtId="43" fontId="1" fillId="4" borderId="13" xfId="3" applyFont="1" applyFill="1" applyBorder="1" applyAlignment="1">
      <alignment horizontal="right" wrapText="1"/>
    </xf>
    <xf numFmtId="0" fontId="12" fillId="6" borderId="14" xfId="0" applyFont="1" applyFill="1" applyBorder="1" applyAlignment="1" applyProtection="1">
      <alignment horizontal="left" vertical="center"/>
      <protection locked="0"/>
    </xf>
    <xf numFmtId="43" fontId="1" fillId="6" borderId="0" xfId="3" applyFont="1" applyFill="1" applyBorder="1" applyAlignment="1" applyProtection="1">
      <alignment horizontal="center" vertical="center" wrapText="1"/>
      <protection locked="0"/>
    </xf>
    <xf numFmtId="43" fontId="15" fillId="6" borderId="11" xfId="3" applyFont="1" applyFill="1" applyBorder="1" applyAlignment="1" applyProtection="1">
      <alignment horizontal="center" wrapText="1"/>
      <protection locked="0"/>
    </xf>
    <xf numFmtId="43" fontId="1" fillId="6" borderId="0" xfId="3" applyFont="1" applyFill="1" applyBorder="1" applyAlignment="1" applyProtection="1">
      <alignment horizontal="center"/>
      <protection locked="0"/>
    </xf>
    <xf numFmtId="43" fontId="2" fillId="6" borderId="11" xfId="3" applyFont="1" applyFill="1" applyBorder="1" applyAlignment="1" applyProtection="1">
      <alignment horizontal="right" vertical="top" wrapText="1"/>
      <protection locked="0"/>
    </xf>
    <xf numFmtId="0" fontId="12" fillId="6" borderId="2" xfId="0" applyFont="1" applyFill="1" applyBorder="1" applyAlignment="1" applyProtection="1">
      <alignment horizontal="left" vertical="center"/>
      <protection locked="0"/>
    </xf>
    <xf numFmtId="0" fontId="12" fillId="6" borderId="7" xfId="0" applyFont="1" applyFill="1" applyBorder="1" applyAlignment="1" applyProtection="1">
      <alignment horizontal="left" vertical="center"/>
      <protection locked="0"/>
    </xf>
    <xf numFmtId="43" fontId="1" fillId="6" borderId="2" xfId="3" applyFont="1" applyFill="1" applyBorder="1" applyAlignment="1" applyProtection="1">
      <alignment horizontal="right" wrapText="1"/>
      <protection locked="0"/>
    </xf>
    <xf numFmtId="43" fontId="1" fillId="6" borderId="11" xfId="3" applyFont="1" applyFill="1" applyBorder="1" applyAlignment="1" applyProtection="1">
      <alignment horizontal="right" wrapText="1"/>
      <protection locked="0"/>
    </xf>
    <xf numFmtId="43" fontId="1" fillId="6" borderId="0" xfId="3" applyFont="1" applyFill="1" applyBorder="1" applyAlignment="1" applyProtection="1">
      <alignment horizontal="right"/>
      <protection locked="0"/>
    </xf>
    <xf numFmtId="43" fontId="1" fillId="6" borderId="13" xfId="3" applyFont="1" applyFill="1" applyBorder="1" applyAlignment="1" applyProtection="1">
      <alignment horizontal="right" wrapText="1"/>
      <protection locked="0"/>
    </xf>
    <xf numFmtId="43" fontId="1" fillId="6" borderId="8" xfId="3" applyFont="1" applyFill="1" applyBorder="1" applyAlignment="1" applyProtection="1">
      <alignment horizontal="right" wrapText="1"/>
      <protection locked="0"/>
    </xf>
    <xf numFmtId="43" fontId="1" fillId="6" borderId="8" xfId="3" applyFont="1" applyFill="1" applyBorder="1" applyAlignment="1" applyProtection="1">
      <alignment horizontal="right"/>
      <protection locked="0"/>
    </xf>
    <xf numFmtId="43" fontId="2" fillId="6" borderId="13" xfId="3" applyFont="1" applyFill="1" applyBorder="1" applyAlignment="1" applyProtection="1">
      <alignment horizontal="right" vertical="top" wrapText="1"/>
      <protection locked="0"/>
    </xf>
    <xf numFmtId="43" fontId="2" fillId="4" borderId="13" xfId="3" applyFont="1" applyFill="1" applyBorder="1" applyAlignment="1">
      <alignment horizontal="center"/>
    </xf>
    <xf numFmtId="43" fontId="1" fillId="6" borderId="2" xfId="3" applyFont="1" applyFill="1" applyBorder="1" applyAlignment="1" applyProtection="1">
      <alignment horizontal="center" wrapText="1"/>
      <protection locked="0"/>
    </xf>
    <xf numFmtId="43" fontId="1" fillId="6" borderId="11" xfId="3" applyFont="1" applyFill="1" applyBorder="1" applyAlignment="1" applyProtection="1">
      <alignment horizontal="center" wrapText="1"/>
      <protection locked="0"/>
    </xf>
    <xf numFmtId="43" fontId="1" fillId="4" borderId="13" xfId="3" applyFont="1" applyFill="1" applyBorder="1" applyAlignment="1">
      <alignment horizontal="center" wrapText="1"/>
    </xf>
    <xf numFmtId="43" fontId="1" fillId="0" borderId="13" xfId="3" applyFont="1" applyFill="1" applyBorder="1" applyAlignment="1">
      <alignment horizontal="center" wrapText="1"/>
    </xf>
    <xf numFmtId="43" fontId="1" fillId="6" borderId="0" xfId="3" applyFont="1" applyFill="1" applyBorder="1" applyAlignment="1" applyProtection="1">
      <alignment horizontal="center" wrapText="1"/>
      <protection locked="0"/>
    </xf>
    <xf numFmtId="43" fontId="2" fillId="6" borderId="11" xfId="3" applyFont="1" applyFill="1" applyBorder="1" applyAlignment="1" applyProtection="1">
      <alignment horizontal="center" wrapText="1"/>
      <protection locked="0"/>
    </xf>
    <xf numFmtId="43" fontId="1" fillId="6" borderId="13" xfId="3" applyFont="1" applyFill="1" applyBorder="1" applyAlignment="1" applyProtection="1">
      <alignment horizontal="right"/>
      <protection locked="0"/>
    </xf>
    <xf numFmtId="43" fontId="1" fillId="6" borderId="13" xfId="3" applyFont="1" applyFill="1" applyBorder="1" applyAlignment="1" applyProtection="1">
      <protection locked="0"/>
    </xf>
    <xf numFmtId="43" fontId="1" fillId="0" borderId="13" xfId="3" applyFont="1" applyFill="1" applyBorder="1" applyAlignment="1">
      <alignment horizontal="right" wrapText="1"/>
    </xf>
    <xf numFmtId="43" fontId="8" fillId="6" borderId="11" xfId="3" applyFont="1" applyFill="1" applyBorder="1" applyAlignment="1" applyProtection="1">
      <alignment horizontal="center" wrapText="1"/>
      <protection locked="0"/>
    </xf>
    <xf numFmtId="0" fontId="12" fillId="6" borderId="0" xfId="0" applyFont="1" applyFill="1" applyBorder="1" applyAlignment="1" applyProtection="1">
      <alignment horizontal="left" vertical="center"/>
      <protection locked="0"/>
    </xf>
    <xf numFmtId="43" fontId="1" fillId="6" borderId="11" xfId="3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justify" wrapText="1"/>
      <protection locked="0"/>
    </xf>
    <xf numFmtId="37" fontId="2" fillId="0" borderId="0" xfId="0" applyNumberFormat="1" applyFont="1" applyFill="1" applyBorder="1" applyAlignment="1" applyProtection="1">
      <protection locked="0"/>
    </xf>
    <xf numFmtId="0" fontId="2" fillId="6" borderId="1" xfId="0" applyNumberFormat="1" applyFont="1" applyFill="1" applyBorder="1" applyAlignment="1" applyProtection="1">
      <protection locked="0"/>
    </xf>
    <xf numFmtId="0" fontId="2" fillId="6" borderId="11" xfId="0" applyNumberFormat="1" applyFont="1" applyFill="1" applyBorder="1" applyAlignment="1" applyProtection="1">
      <protection locked="0"/>
    </xf>
    <xf numFmtId="0" fontId="2" fillId="6" borderId="17" xfId="0" applyNumberFormat="1" applyFont="1" applyFill="1" applyBorder="1" applyAlignment="1" applyProtection="1">
      <protection locked="0"/>
    </xf>
    <xf numFmtId="0" fontId="2" fillId="6" borderId="1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protection locked="0"/>
    </xf>
    <xf numFmtId="0" fontId="21" fillId="6" borderId="0" xfId="1" applyFont="1" applyFill="1" applyBorder="1" applyAlignment="1" applyProtection="1">
      <alignment horizontal="center" vertical="center"/>
      <protection locked="0"/>
    </xf>
    <xf numFmtId="0" fontId="21" fillId="7" borderId="22" xfId="1" applyFont="1" applyFill="1" applyBorder="1" applyAlignment="1" applyProtection="1">
      <alignment horizontal="center" vertical="center"/>
    </xf>
    <xf numFmtId="0" fontId="6" fillId="7" borderId="23" xfId="1" applyFill="1" applyBorder="1" applyAlignment="1" applyProtection="1">
      <alignment vertical="center"/>
    </xf>
    <xf numFmtId="0" fontId="25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vertical="center" wrapText="1"/>
    </xf>
    <xf numFmtId="0" fontId="1" fillId="4" borderId="4" xfId="0" applyFont="1" applyFill="1" applyBorder="1" applyAlignment="1">
      <alignment horizontal="left" vertical="center"/>
    </xf>
    <xf numFmtId="10" fontId="2" fillId="0" borderId="13" xfId="2" applyNumberFormat="1" applyFont="1" applyFill="1" applyBorder="1" applyAlignment="1"/>
    <xf numFmtId="10" fontId="2" fillId="4" borderId="13" xfId="2" applyNumberFormat="1" applyFont="1" applyFill="1" applyBorder="1" applyAlignment="1"/>
    <xf numFmtId="10" fontId="2" fillId="0" borderId="3" xfId="0" applyNumberFormat="1" applyFont="1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protection locked="0"/>
    </xf>
    <xf numFmtId="10" fontId="2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49" fontId="2" fillId="0" borderId="0" xfId="0" applyNumberFormat="1" applyFont="1" applyFill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37" fontId="2" fillId="0" borderId="0" xfId="0" applyNumberFormat="1" applyFont="1" applyFill="1" applyAlignment="1" applyProtection="1">
      <protection locked="0"/>
    </xf>
    <xf numFmtId="0" fontId="1" fillId="6" borderId="4" xfId="0" applyFont="1" applyFill="1" applyBorder="1" applyAlignment="1" applyProtection="1">
      <alignment horizontal="left"/>
      <protection locked="0"/>
    </xf>
    <xf numFmtId="0" fontId="30" fillId="0" borderId="0" xfId="0" applyFont="1" applyAlignment="1" applyProtection="1">
      <alignment vertical="center"/>
    </xf>
    <xf numFmtId="4" fontId="2" fillId="6" borderId="0" xfId="0" applyNumberFormat="1" applyFont="1" applyFill="1" applyBorder="1" applyAlignment="1" applyProtection="1">
      <protection locked="0"/>
    </xf>
    <xf numFmtId="4" fontId="2" fillId="6" borderId="6" xfId="0" applyNumberFormat="1" applyFont="1" applyFill="1" applyBorder="1" applyAlignment="1" applyProtection="1">
      <protection locked="0"/>
    </xf>
    <xf numFmtId="4" fontId="2" fillId="6" borderId="2" xfId="0" applyNumberFormat="1" applyFont="1" applyFill="1" applyBorder="1" applyAlignment="1" applyProtection="1">
      <protection locked="0"/>
    </xf>
    <xf numFmtId="4" fontId="2" fillId="6" borderId="11" xfId="0" applyNumberFormat="1" applyFont="1" applyFill="1" applyBorder="1" applyAlignment="1" applyProtection="1">
      <alignment horizontal="left" indent="2"/>
      <protection locked="0"/>
    </xf>
    <xf numFmtId="2" fontId="1" fillId="6" borderId="8" xfId="1" applyNumberFormat="1" applyFont="1" applyFill="1" applyBorder="1" applyAlignment="1" applyProtection="1">
      <alignment horizontal="center"/>
      <protection locked="0"/>
    </xf>
    <xf numFmtId="2" fontId="1" fillId="4" borderId="8" xfId="1" applyNumberFormat="1" applyFont="1" applyFill="1" applyBorder="1" applyAlignment="1">
      <alignment horizontal="center"/>
    </xf>
    <xf numFmtId="4" fontId="1" fillId="0" borderId="8" xfId="1" applyNumberFormat="1" applyFont="1" applyFill="1" applyBorder="1" applyAlignment="1">
      <alignment horizontal="center"/>
    </xf>
    <xf numFmtId="0" fontId="1" fillId="6" borderId="4" xfId="0" applyFont="1" applyFill="1" applyBorder="1" applyAlignment="1" applyProtection="1">
      <protection locked="0"/>
    </xf>
    <xf numFmtId="0" fontId="0" fillId="0" borderId="0" xfId="1" applyFont="1" applyBorder="1" applyAlignment="1" applyProtection="1">
      <alignment vertical="center"/>
      <protection locked="0"/>
    </xf>
    <xf numFmtId="3" fontId="0" fillId="0" borderId="0" xfId="1" applyNumberFormat="1" applyFont="1" applyBorder="1" applyAlignment="1" applyProtection="1">
      <alignment vertical="center"/>
      <protection locked="0"/>
    </xf>
    <xf numFmtId="3" fontId="6" fillId="0" borderId="0" xfId="1" applyNumberFormat="1" applyBorder="1" applyAlignment="1" applyProtection="1">
      <alignment vertical="center"/>
      <protection locked="0"/>
    </xf>
    <xf numFmtId="14" fontId="6" fillId="0" borderId="0" xfId="1" applyNumberFormat="1" applyBorder="1" applyAlignment="1" applyProtection="1">
      <alignment vertical="center"/>
      <protection locked="0"/>
    </xf>
    <xf numFmtId="0" fontId="0" fillId="0" borderId="24" xfId="1" applyFont="1" applyBorder="1" applyAlignment="1" applyProtection="1">
      <alignment vertical="center"/>
      <protection locked="0"/>
    </xf>
    <xf numFmtId="10" fontId="2" fillId="6" borderId="11" xfId="0" applyNumberFormat="1" applyFont="1" applyFill="1" applyBorder="1" applyAlignment="1" applyProtection="1">
      <protection locked="0"/>
    </xf>
    <xf numFmtId="10" fontId="2" fillId="6" borderId="12" xfId="0" applyNumberFormat="1" applyFont="1" applyFill="1" applyBorder="1" applyAlignment="1" applyProtection="1">
      <protection locked="0"/>
    </xf>
    <xf numFmtId="4" fontId="2" fillId="0" borderId="31" xfId="0" applyNumberFormat="1" applyFont="1" applyFill="1" applyBorder="1" applyAlignment="1" applyProtection="1">
      <protection locked="0"/>
    </xf>
    <xf numFmtId="4" fontId="2" fillId="0" borderId="32" xfId="0" applyNumberFormat="1" applyFont="1" applyFill="1" applyBorder="1" applyAlignment="1" applyProtection="1">
      <protection locked="0"/>
    </xf>
    <xf numFmtId="4" fontId="2" fillId="0" borderId="33" xfId="0" applyNumberFormat="1" applyFont="1" applyFill="1" applyBorder="1" applyAlignment="1" applyProtection="1">
      <protection locked="0"/>
    </xf>
    <xf numFmtId="0" fontId="25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0" fillId="0" borderId="24" xfId="0" applyFont="1" applyBorder="1" applyAlignment="1" applyProtection="1">
      <alignment horizontal="center" vertical="center"/>
    </xf>
    <xf numFmtId="0" fontId="17" fillId="6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1" applyFont="1" applyBorder="1" applyAlignment="1" applyProtection="1">
      <alignment horizontal="center" vertical="center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left" vertical="top" wrapText="1"/>
    </xf>
    <xf numFmtId="0" fontId="5" fillId="3" borderId="26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2" fillId="6" borderId="26" xfId="0" applyFont="1" applyFill="1" applyBorder="1" applyAlignment="1" applyProtection="1">
      <alignment horizontal="center" vertical="top" wrapText="1"/>
      <protection locked="0"/>
    </xf>
    <xf numFmtId="0" fontId="2" fillId="6" borderId="20" xfId="0" applyFont="1" applyFill="1" applyBorder="1" applyAlignment="1" applyProtection="1">
      <alignment horizontal="center" vertical="top" wrapText="1"/>
      <protection locked="0"/>
    </xf>
    <xf numFmtId="0" fontId="2" fillId="6" borderId="27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justify" vertical="top" wrapText="1"/>
    </xf>
    <xf numFmtId="0" fontId="1" fillId="4" borderId="5" xfId="1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/>
    <xf numFmtId="0" fontId="2" fillId="0" borderId="4" xfId="1" applyNumberFormat="1" applyFont="1" applyFill="1" applyBorder="1" applyAlignment="1"/>
    <xf numFmtId="0" fontId="2" fillId="0" borderId="0" xfId="1" applyNumberFormat="1" applyFont="1" applyFill="1" applyBorder="1" applyAlignment="1">
      <alignment horizontal="left" wrapText="1"/>
    </xf>
    <xf numFmtId="0" fontId="1" fillId="4" borderId="9" xfId="1" applyNumberFormat="1" applyFont="1" applyFill="1" applyBorder="1" applyAlignment="1">
      <alignment horizontal="center"/>
    </xf>
    <xf numFmtId="0" fontId="1" fillId="4" borderId="14" xfId="1" applyNumberFormat="1" applyFont="1" applyFill="1" applyBorder="1" applyAlignment="1">
      <alignment horizontal="center"/>
    </xf>
    <xf numFmtId="0" fontId="1" fillId="4" borderId="17" xfId="1" applyNumberFormat="1" applyFont="1" applyFill="1" applyBorder="1" applyAlignment="1">
      <alignment horizontal="center"/>
    </xf>
    <xf numFmtId="0" fontId="1" fillId="4" borderId="7" xfId="1" applyNumberFormat="1" applyFont="1" applyFill="1" applyBorder="1" applyAlignment="1">
      <alignment horizontal="center"/>
    </xf>
    <xf numFmtId="0" fontId="1" fillId="4" borderId="3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0" fontId="1" fillId="4" borderId="0" xfId="1" applyNumberFormat="1" applyFont="1" applyFill="1" applyBorder="1" applyAlignment="1">
      <alignment horizontal="center" vertical="center"/>
    </xf>
    <xf numFmtId="0" fontId="1" fillId="4" borderId="2" xfId="1" applyNumberFormat="1" applyFont="1" applyFill="1" applyBorder="1" applyAlignment="1">
      <alignment horizontal="center" vertical="center"/>
    </xf>
    <xf numFmtId="0" fontId="1" fillId="4" borderId="6" xfId="1" applyNumberFormat="1" applyFont="1" applyFill="1" applyBorder="1" applyAlignment="1">
      <alignment horizontal="center" vertical="center"/>
    </xf>
    <xf numFmtId="0" fontId="1" fillId="4" borderId="7" xfId="1" applyNumberFormat="1" applyFont="1" applyFill="1" applyBorder="1" applyAlignment="1">
      <alignment horizontal="center" vertical="center"/>
    </xf>
    <xf numFmtId="0" fontId="1" fillId="4" borderId="10" xfId="1" applyNumberFormat="1" applyFont="1" applyFill="1" applyBorder="1" applyAlignment="1">
      <alignment horizontal="center" vertical="center"/>
    </xf>
    <xf numFmtId="0" fontId="1" fillId="4" borderId="11" xfId="1" applyNumberFormat="1" applyFont="1" applyFill="1" applyBorder="1" applyAlignment="1">
      <alignment horizontal="center" vertical="center"/>
    </xf>
    <xf numFmtId="0" fontId="1" fillId="4" borderId="10" xfId="1" applyNumberFormat="1" applyFont="1" applyFill="1" applyBorder="1" applyAlignment="1">
      <alignment horizontal="center" vertical="center" wrapText="1"/>
    </xf>
    <xf numFmtId="0" fontId="1" fillId="4" borderId="11" xfId="1" applyNumberFormat="1" applyFont="1" applyFill="1" applyBorder="1" applyAlignment="1">
      <alignment horizontal="center" vertical="center" wrapText="1"/>
    </xf>
    <xf numFmtId="0" fontId="2" fillId="6" borderId="0" xfId="1" applyNumberFormat="1" applyFont="1" applyFill="1" applyAlignment="1" applyProtection="1">
      <alignment horizontal="left"/>
      <protection locked="0"/>
    </xf>
    <xf numFmtId="0" fontId="2" fillId="0" borderId="0" xfId="1" applyNumberFormat="1" applyFont="1" applyFill="1" applyAlignment="1">
      <alignment horizontal="left"/>
    </xf>
    <xf numFmtId="0" fontId="1" fillId="0" borderId="0" xfId="1" applyNumberFormat="1" applyFont="1" applyFill="1" applyAlignment="1">
      <alignment horizontal="left"/>
    </xf>
    <xf numFmtId="0" fontId="1" fillId="0" borderId="8" xfId="1" quotePrefix="1" applyNumberFormat="1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center"/>
    </xf>
    <xf numFmtId="0" fontId="1" fillId="0" borderId="4" xfId="1" applyNumberFormat="1" applyFont="1" applyFill="1" applyBorder="1" applyAlignment="1">
      <alignment horizontal="center"/>
    </xf>
    <xf numFmtId="10" fontId="1" fillId="0" borderId="8" xfId="1" applyNumberFormat="1" applyFont="1" applyFill="1" applyBorder="1" applyAlignment="1">
      <alignment horizontal="center"/>
    </xf>
    <xf numFmtId="10" fontId="1" fillId="0" borderId="5" xfId="1" applyNumberFormat="1" applyFont="1" applyFill="1" applyBorder="1" applyAlignment="1">
      <alignment horizontal="center"/>
    </xf>
    <xf numFmtId="10" fontId="1" fillId="0" borderId="4" xfId="1" applyNumberFormat="1" applyFont="1" applyFill="1" applyBorder="1" applyAlignment="1">
      <alignment horizontal="center"/>
    </xf>
    <xf numFmtId="10" fontId="1" fillId="4" borderId="8" xfId="2" applyNumberFormat="1" applyFont="1" applyFill="1" applyBorder="1" applyAlignment="1">
      <alignment horizontal="center"/>
    </xf>
    <xf numFmtId="10" fontId="1" fillId="4" borderId="5" xfId="2" applyNumberFormat="1" applyFont="1" applyFill="1" applyBorder="1" applyAlignment="1">
      <alignment horizontal="center"/>
    </xf>
    <xf numFmtId="10" fontId="1" fillId="4" borderId="4" xfId="2" applyNumberFormat="1" applyFont="1" applyFill="1" applyBorder="1" applyAlignment="1">
      <alignment horizontal="center"/>
    </xf>
    <xf numFmtId="4" fontId="1" fillId="4" borderId="8" xfId="1" applyNumberFormat="1" applyFont="1" applyFill="1" applyBorder="1" applyAlignment="1">
      <alignment horizontal="center"/>
    </xf>
    <xf numFmtId="0" fontId="1" fillId="4" borderId="4" xfId="1" applyNumberFormat="1" applyFont="1" applyFill="1" applyBorder="1" applyAlignment="1">
      <alignment horizontal="center"/>
    </xf>
    <xf numFmtId="2" fontId="1" fillId="6" borderId="8" xfId="1" applyNumberFormat="1" applyFont="1" applyFill="1" applyBorder="1" applyAlignment="1" applyProtection="1">
      <alignment horizontal="center"/>
      <protection locked="0"/>
    </xf>
    <xf numFmtId="2" fontId="1" fillId="6" borderId="5" xfId="1" applyNumberFormat="1" applyFont="1" applyFill="1" applyBorder="1" applyAlignment="1" applyProtection="1">
      <alignment horizontal="center"/>
      <protection locked="0"/>
    </xf>
    <xf numFmtId="2" fontId="1" fillId="6" borderId="4" xfId="1" applyNumberFormat="1" applyFont="1" applyFill="1" applyBorder="1" applyAlignment="1" applyProtection="1">
      <alignment horizontal="center"/>
      <protection locked="0"/>
    </xf>
    <xf numFmtId="2" fontId="1" fillId="0" borderId="8" xfId="1" applyNumberFormat="1" applyFon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2" fontId="1" fillId="0" borderId="4" xfId="1" applyNumberFormat="1" applyFont="1" applyFill="1" applyBorder="1" applyAlignment="1">
      <alignment horizontal="center"/>
    </xf>
    <xf numFmtId="49" fontId="1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14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4" borderId="8" xfId="1" applyNumberFormat="1" applyFont="1" applyFill="1" applyBorder="1" applyAlignment="1">
      <alignment horizontal="center"/>
    </xf>
    <xf numFmtId="0" fontId="13" fillId="4" borderId="9" xfId="0" applyNumberFormat="1" applyFont="1" applyFill="1" applyBorder="1" applyAlignment="1">
      <alignment horizontal="center"/>
    </xf>
    <xf numFmtId="0" fontId="13" fillId="4" borderId="3" xfId="0" applyNumberFormat="1" applyFont="1" applyFill="1" applyBorder="1" applyAlignment="1">
      <alignment horizontal="center"/>
    </xf>
    <xf numFmtId="0" fontId="13" fillId="4" borderId="14" xfId="0" applyNumberFormat="1" applyFont="1" applyFill="1" applyBorder="1" applyAlignment="1">
      <alignment horizontal="center"/>
    </xf>
    <xf numFmtId="0" fontId="13" fillId="4" borderId="17" xfId="0" applyNumberFormat="1" applyFont="1" applyFill="1" applyBorder="1" applyAlignment="1">
      <alignment horizontal="center"/>
    </xf>
    <xf numFmtId="0" fontId="13" fillId="4" borderId="6" xfId="0" applyNumberFormat="1" applyFont="1" applyFill="1" applyBorder="1" applyAlignment="1">
      <alignment horizontal="center"/>
    </xf>
    <xf numFmtId="0" fontId="13" fillId="4" borderId="7" xfId="0" applyNumberFormat="1" applyFont="1" applyFill="1" applyBorder="1" applyAlignment="1">
      <alignment horizontal="center"/>
    </xf>
    <xf numFmtId="0" fontId="13" fillId="4" borderId="8" xfId="0" applyNumberFormat="1" applyFont="1" applyFill="1" applyBorder="1" applyAlignment="1">
      <alignment horizontal="center"/>
    </xf>
    <xf numFmtId="0" fontId="13" fillId="4" borderId="5" xfId="0" applyNumberFormat="1" applyFont="1" applyFill="1" applyBorder="1" applyAlignment="1">
      <alignment horizontal="center"/>
    </xf>
    <xf numFmtId="0" fontId="13" fillId="4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wrapText="1"/>
    </xf>
    <xf numFmtId="0" fontId="1" fillId="4" borderId="10" xfId="0" applyNumberFormat="1" applyFont="1" applyFill="1" applyBorder="1" applyAlignment="1">
      <alignment horizontal="center" vertical="center" wrapText="1"/>
    </xf>
    <xf numFmtId="0" fontId="1" fillId="4" borderId="11" xfId="0" applyNumberFormat="1" applyFont="1" applyFill="1" applyBorder="1" applyAlignment="1">
      <alignment horizontal="center" vertical="center" wrapText="1"/>
    </xf>
    <xf numFmtId="0" fontId="1" fillId="4" borderId="12" xfId="0" applyNumberFormat="1" applyFont="1" applyFill="1" applyBorder="1" applyAlignment="1">
      <alignment horizontal="center" vertical="center" wrapText="1"/>
    </xf>
    <xf numFmtId="0" fontId="1" fillId="4" borderId="9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4" borderId="14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 vertical="center" wrapText="1"/>
    </xf>
    <xf numFmtId="0" fontId="1" fillId="4" borderId="14" xfId="0" applyNumberFormat="1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1" fillId="4" borderId="10" xfId="0" applyNumberFormat="1" applyFont="1" applyFill="1" applyBorder="1" applyAlignment="1" applyProtection="1">
      <alignment horizontal="center" vertical="center" wrapText="1"/>
    </xf>
    <xf numFmtId="0" fontId="1" fillId="4" borderId="11" xfId="0" applyNumberFormat="1" applyFont="1" applyFill="1" applyBorder="1" applyAlignment="1" applyProtection="1">
      <alignment horizontal="center" vertical="center" wrapText="1"/>
    </xf>
    <xf numFmtId="43" fontId="2" fillId="6" borderId="8" xfId="3" applyFont="1" applyFill="1" applyBorder="1" applyAlignment="1" applyProtection="1">
      <alignment horizontal="center"/>
      <protection locked="0"/>
    </xf>
    <xf numFmtId="43" fontId="2" fillId="6" borderId="4" xfId="3" applyFont="1" applyFill="1" applyBorder="1" applyAlignment="1" applyProtection="1">
      <alignment horizontal="center"/>
      <protection locked="0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9" xfId="0" applyNumberFormat="1" applyFont="1" applyFill="1" applyBorder="1" applyAlignment="1" applyProtection="1">
      <alignment horizontal="center"/>
    </xf>
    <xf numFmtId="0" fontId="1" fillId="4" borderId="3" xfId="0" applyNumberFormat="1" applyFont="1" applyFill="1" applyBorder="1" applyAlignment="1" applyProtection="1">
      <alignment horizontal="center"/>
    </xf>
    <xf numFmtId="0" fontId="1" fillId="4" borderId="14" xfId="0" applyNumberFormat="1" applyFont="1" applyFill="1" applyBorder="1" applyAlignment="1" applyProtection="1">
      <alignment horizontal="center"/>
    </xf>
    <xf numFmtId="0" fontId="1" fillId="4" borderId="17" xfId="0" applyNumberFormat="1" applyFont="1" applyFill="1" applyBorder="1" applyAlignment="1" applyProtection="1">
      <alignment horizontal="center"/>
    </xf>
    <xf numFmtId="0" fontId="1" fillId="4" borderId="6" xfId="0" applyNumberFormat="1" applyFont="1" applyFill="1" applyBorder="1" applyAlignment="1" applyProtection="1">
      <alignment horizontal="center"/>
    </xf>
    <xf numFmtId="0" fontId="1" fillId="4" borderId="7" xfId="0" applyNumberFormat="1" applyFont="1" applyFill="1" applyBorder="1" applyAlignment="1" applyProtection="1">
      <alignment horizontal="center"/>
    </xf>
    <xf numFmtId="40" fontId="1" fillId="4" borderId="8" xfId="0" applyNumberFormat="1" applyFont="1" applyFill="1" applyBorder="1" applyAlignment="1" applyProtection="1">
      <alignment horizontal="center" vertical="center"/>
    </xf>
    <xf numFmtId="40" fontId="1" fillId="4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wrapText="1"/>
    </xf>
    <xf numFmtId="0" fontId="1" fillId="4" borderId="10" xfId="1" applyNumberFormat="1" applyFont="1" applyFill="1" applyBorder="1" applyAlignment="1" applyProtection="1">
      <alignment horizontal="center" vertical="center" wrapText="1"/>
    </xf>
    <xf numFmtId="0" fontId="1" fillId="4" borderId="11" xfId="1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left"/>
      <protection locked="0"/>
    </xf>
    <xf numFmtId="0" fontId="2" fillId="6" borderId="4" xfId="0" applyNumberFormat="1" applyFont="1" applyFill="1" applyBorder="1" applyAlignment="1" applyProtection="1">
      <alignment horizontal="left"/>
      <protection locked="0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14" xfId="0" applyNumberFormat="1" applyFont="1" applyFill="1" applyBorder="1" applyAlignment="1" applyProtection="1">
      <alignment horizontal="center" vertical="center"/>
    </xf>
    <xf numFmtId="0" fontId="1" fillId="4" borderId="0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1" fillId="4" borderId="7" xfId="0" applyNumberFormat="1" applyFont="1" applyFill="1" applyBorder="1" applyAlignment="1" applyProtection="1">
      <alignment horizontal="center" vertical="center"/>
    </xf>
    <xf numFmtId="10" fontId="2" fillId="6" borderId="8" xfId="0" applyNumberFormat="1" applyFont="1" applyFill="1" applyBorder="1" applyAlignment="1" applyProtection="1">
      <protection locked="0"/>
    </xf>
    <xf numFmtId="10" fontId="2" fillId="6" borderId="5" xfId="0" applyNumberFormat="1" applyFont="1" applyFill="1" applyBorder="1" applyAlignment="1" applyProtection="1">
      <protection locked="0"/>
    </xf>
    <xf numFmtId="10" fontId="2" fillId="6" borderId="4" xfId="0" applyNumberFormat="1" applyFont="1" applyFill="1" applyBorder="1" applyAlignment="1" applyProtection="1">
      <protection locked="0"/>
    </xf>
    <xf numFmtId="0" fontId="0" fillId="6" borderId="5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justify" wrapText="1"/>
      <protection locked="0"/>
    </xf>
    <xf numFmtId="49" fontId="2" fillId="0" borderId="13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5" fillId="4" borderId="1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49" fontId="2" fillId="6" borderId="0" xfId="0" applyNumberFormat="1" applyFont="1" applyFill="1" applyAlignment="1" applyProtection="1">
      <alignment horizontal="left"/>
      <protection locked="0"/>
    </xf>
    <xf numFmtId="49" fontId="2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>
      <alignment horizontal="left" vertical="top" wrapText="1"/>
    </xf>
    <xf numFmtId="0" fontId="1" fillId="4" borderId="8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4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4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6" borderId="0" xfId="0" applyFont="1" applyFill="1" applyAlignment="1" applyProtection="1">
      <alignment horizontal="left" vertical="center"/>
      <protection locked="0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wrapText="1"/>
    </xf>
    <xf numFmtId="0" fontId="2" fillId="0" borderId="3" xfId="0" applyFont="1" applyBorder="1" applyAlignment="1" applyProtection="1">
      <alignment horizontal="left"/>
      <protection locked="0"/>
    </xf>
    <xf numFmtId="0" fontId="1" fillId="4" borderId="8" xfId="0" applyNumberFormat="1" applyFont="1" applyFill="1" applyBorder="1" applyAlignment="1">
      <alignment horizontal="center"/>
    </xf>
    <xf numFmtId="0" fontId="1" fillId="4" borderId="4" xfId="0" applyNumberFormat="1" applyFont="1" applyFill="1" applyBorder="1" applyAlignment="1">
      <alignment horizontal="center"/>
    </xf>
    <xf numFmtId="0" fontId="1" fillId="4" borderId="14" xfId="0" applyNumberFormat="1" applyFont="1" applyFill="1" applyBorder="1" applyAlignment="1">
      <alignment horizontal="center" vertical="center"/>
    </xf>
    <xf numFmtId="0" fontId="1" fillId="4" borderId="7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" xfId="2" builtinId="5"/>
    <cellStyle name="Vírgula" xfId="3" builtinId="3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0"/>
  <sheetViews>
    <sheetView tabSelected="1" workbookViewId="0">
      <selection activeCell="B19" sqref="B19"/>
    </sheetView>
  </sheetViews>
  <sheetFormatPr defaultRowHeight="12.75" x14ac:dyDescent="0.2"/>
  <cols>
    <col min="1" max="1" width="73" style="178" customWidth="1"/>
    <col min="2" max="2" width="58" style="178" customWidth="1"/>
    <col min="3" max="3" width="2.85546875" style="178" customWidth="1"/>
    <col min="4" max="16384" width="9.140625" style="178"/>
  </cols>
  <sheetData>
    <row r="1" spans="1:9" ht="18.75" x14ac:dyDescent="0.2">
      <c r="A1" s="356" t="s">
        <v>357</v>
      </c>
      <c r="B1" s="356"/>
    </row>
    <row r="2" spans="1:9" ht="18.75" customHeight="1" x14ac:dyDescent="0.2">
      <c r="A2" s="356" t="s">
        <v>358</v>
      </c>
      <c r="B2" s="356"/>
      <c r="E2" s="353" t="s">
        <v>347</v>
      </c>
      <c r="F2" s="353"/>
      <c r="G2" s="353"/>
      <c r="H2" s="353"/>
    </row>
    <row r="3" spans="1:9" ht="18.75" customHeight="1" x14ac:dyDescent="0.2">
      <c r="A3" s="356" t="s">
        <v>359</v>
      </c>
      <c r="B3" s="356"/>
      <c r="E3" s="353"/>
      <c r="F3" s="353"/>
      <c r="G3" s="353"/>
      <c r="H3" s="353"/>
    </row>
    <row r="4" spans="1:9" s="180" customFormat="1" ht="18.75" customHeight="1" x14ac:dyDescent="0.3">
      <c r="A4" s="357" t="s">
        <v>0</v>
      </c>
      <c r="B4" s="357"/>
      <c r="C4" s="179"/>
      <c r="D4" s="179"/>
      <c r="E4" s="353"/>
      <c r="F4" s="353"/>
      <c r="G4" s="353"/>
      <c r="H4" s="353"/>
      <c r="I4" s="179"/>
    </row>
    <row r="5" spans="1:9" ht="18.75" customHeight="1" x14ac:dyDescent="0.2">
      <c r="A5" s="356" t="s">
        <v>380</v>
      </c>
      <c r="B5" s="356"/>
      <c r="E5" s="353"/>
      <c r="F5" s="353"/>
      <c r="G5" s="353"/>
      <c r="H5" s="353"/>
    </row>
    <row r="6" spans="1:9" ht="22.5" customHeight="1" x14ac:dyDescent="0.2">
      <c r="A6" s="358" t="s">
        <v>324</v>
      </c>
      <c r="B6" s="358"/>
      <c r="E6" s="320"/>
      <c r="F6" s="320"/>
      <c r="G6" s="320"/>
      <c r="H6" s="320"/>
    </row>
    <row r="7" spans="1:9" ht="23.25" customHeight="1" x14ac:dyDescent="0.2">
      <c r="A7" s="355" t="str">
        <f>IF(B19="","Por favor, informe o endereço eletrônico do Portal da Transparência.","")</f>
        <v/>
      </c>
      <c r="B7" s="355"/>
      <c r="E7" s="354" t="s">
        <v>348</v>
      </c>
      <c r="F7" s="354"/>
      <c r="G7" s="354"/>
      <c r="H7" s="354"/>
    </row>
    <row r="8" spans="1:9" ht="18" x14ac:dyDescent="0.2">
      <c r="A8" s="318" t="s">
        <v>325</v>
      </c>
      <c r="B8" s="319"/>
      <c r="E8" s="354"/>
      <c r="F8" s="354"/>
      <c r="G8" s="354"/>
      <c r="H8" s="354"/>
    </row>
    <row r="9" spans="1:9" ht="12.75" customHeight="1" x14ac:dyDescent="0.2">
      <c r="A9" s="181" t="s">
        <v>326</v>
      </c>
      <c r="B9" s="343" t="s">
        <v>361</v>
      </c>
      <c r="E9" s="354"/>
      <c r="F9" s="354"/>
      <c r="G9" s="354"/>
      <c r="H9" s="354"/>
    </row>
    <row r="10" spans="1:9" ht="12.75" customHeight="1" x14ac:dyDescent="0.2">
      <c r="A10" s="181" t="s">
        <v>327</v>
      </c>
      <c r="B10" s="343" t="s">
        <v>362</v>
      </c>
      <c r="E10" s="354"/>
      <c r="F10" s="354"/>
      <c r="G10" s="354"/>
      <c r="H10" s="354"/>
    </row>
    <row r="11" spans="1:9" ht="12.75" customHeight="1" x14ac:dyDescent="0.2">
      <c r="A11" s="181" t="s">
        <v>328</v>
      </c>
      <c r="B11" s="344" t="s">
        <v>363</v>
      </c>
      <c r="E11" s="354"/>
      <c r="F11" s="354"/>
      <c r="G11" s="354"/>
      <c r="H11" s="354"/>
    </row>
    <row r="12" spans="1:9" ht="12.75" customHeight="1" x14ac:dyDescent="0.2">
      <c r="A12" s="181" t="s">
        <v>329</v>
      </c>
      <c r="B12" s="343" t="s">
        <v>364</v>
      </c>
      <c r="E12" s="354"/>
      <c r="F12" s="354"/>
      <c r="G12" s="354"/>
      <c r="H12" s="354"/>
    </row>
    <row r="13" spans="1:9" ht="12.75" customHeight="1" x14ac:dyDescent="0.2">
      <c r="A13" s="181" t="s">
        <v>330</v>
      </c>
      <c r="B13" s="345">
        <v>12393</v>
      </c>
      <c r="E13" s="354"/>
      <c r="F13" s="354"/>
      <c r="G13" s="354"/>
      <c r="H13" s="354"/>
    </row>
    <row r="14" spans="1:9" ht="18" x14ac:dyDescent="0.2">
      <c r="A14" s="318" t="s">
        <v>331</v>
      </c>
      <c r="B14" s="319"/>
      <c r="E14" s="354"/>
      <c r="F14" s="354"/>
      <c r="G14" s="354"/>
      <c r="H14" s="354"/>
    </row>
    <row r="15" spans="1:9" ht="12.75" customHeight="1" x14ac:dyDescent="0.2">
      <c r="A15" s="181" t="s">
        <v>332</v>
      </c>
      <c r="B15" s="343" t="s">
        <v>365</v>
      </c>
      <c r="E15" s="321"/>
      <c r="F15" s="321"/>
      <c r="G15" s="321"/>
      <c r="H15" s="321"/>
    </row>
    <row r="16" spans="1:9" ht="15" customHeight="1" x14ac:dyDescent="0.2">
      <c r="A16" s="182" t="s">
        <v>333</v>
      </c>
      <c r="B16" s="346">
        <v>42214</v>
      </c>
      <c r="E16" s="321"/>
      <c r="F16" s="321"/>
      <c r="G16" s="321"/>
      <c r="H16" s="321"/>
    </row>
    <row r="17" spans="1:2" x14ac:dyDescent="0.2">
      <c r="A17" s="181" t="s">
        <v>334</v>
      </c>
      <c r="B17" s="346">
        <v>42215</v>
      </c>
    </row>
    <row r="18" spans="1:2" ht="18" x14ac:dyDescent="0.2">
      <c r="A18" s="318" t="s">
        <v>335</v>
      </c>
      <c r="B18" s="319"/>
    </row>
    <row r="19" spans="1:2" ht="18" x14ac:dyDescent="0.2">
      <c r="A19" s="183" t="s">
        <v>336</v>
      </c>
      <c r="B19" s="317" t="s">
        <v>366</v>
      </c>
    </row>
    <row r="20" spans="1:2" x14ac:dyDescent="0.2">
      <c r="A20" s="181" t="s">
        <v>337</v>
      </c>
      <c r="B20" s="343" t="s">
        <v>367</v>
      </c>
    </row>
    <row r="21" spans="1:2" x14ac:dyDescent="0.2">
      <c r="A21" s="184" t="s">
        <v>338</v>
      </c>
      <c r="B21" s="343" t="s">
        <v>368</v>
      </c>
    </row>
    <row r="22" spans="1:2" x14ac:dyDescent="0.2">
      <c r="A22" s="185" t="s">
        <v>339</v>
      </c>
      <c r="B22" s="347" t="s">
        <v>369</v>
      </c>
    </row>
    <row r="1000" spans="1:1" x14ac:dyDescent="0.2">
      <c r="A1000" s="334" t="s">
        <v>355</v>
      </c>
    </row>
    <row r="1001" spans="1:1" x14ac:dyDescent="0.2">
      <c r="A1001" s="334"/>
    </row>
    <row r="1002" spans="1:1" x14ac:dyDescent="0.2">
      <c r="A1002" s="334"/>
    </row>
    <row r="1003" spans="1:1" x14ac:dyDescent="0.2">
      <c r="A1003" s="334"/>
    </row>
    <row r="1004" spans="1:1" x14ac:dyDescent="0.2">
      <c r="A1004" s="334"/>
    </row>
    <row r="1005" spans="1:1" x14ac:dyDescent="0.2">
      <c r="A1005" s="334"/>
    </row>
    <row r="1006" spans="1:1" x14ac:dyDescent="0.2">
      <c r="A1006" s="334"/>
    </row>
    <row r="1007" spans="1:1" x14ac:dyDescent="0.2">
      <c r="A1007" s="334"/>
    </row>
    <row r="1008" spans="1:1" x14ac:dyDescent="0.2">
      <c r="A1008" s="334"/>
    </row>
    <row r="1009" spans="1:1" x14ac:dyDescent="0.2">
      <c r="A1009" s="334"/>
    </row>
    <row r="1010" spans="1:1" x14ac:dyDescent="0.2">
      <c r="A1010" s="334" t="s">
        <v>356</v>
      </c>
    </row>
  </sheetData>
  <sheetProtection password="C236" sheet="1" objects="1" scenarios="1" formatColumns="0" selectLockedCells="1"/>
  <mergeCells count="9">
    <mergeCell ref="E2:H5"/>
    <mergeCell ref="E7:H14"/>
    <mergeCell ref="A7:B7"/>
    <mergeCell ref="A1:B1"/>
    <mergeCell ref="A2:B2"/>
    <mergeCell ref="A3:B3"/>
    <mergeCell ref="A4:B4"/>
    <mergeCell ref="A5:B5"/>
    <mergeCell ref="A6:B6"/>
  </mergeCells>
  <conditionalFormatting sqref="A7:B7">
    <cfRule type="expression" dxfId="0" priority="1" stopIfTrue="1">
      <formula>$B$19=""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opLeftCell="A37" workbookViewId="0">
      <selection activeCell="A16" sqref="A16"/>
    </sheetView>
  </sheetViews>
  <sheetFormatPr defaultRowHeight="11.25" customHeight="1" x14ac:dyDescent="0.2"/>
  <cols>
    <col min="1" max="1" width="54.140625" style="2" customWidth="1"/>
    <col min="2" max="2" width="15.7109375" style="2" customWidth="1"/>
    <col min="3" max="6" width="12.7109375" style="2" customWidth="1"/>
    <col min="7" max="7" width="19.7109375" style="2" customWidth="1"/>
    <col min="8" max="9" width="14.7109375" style="2" customWidth="1"/>
    <col min="10" max="16384" width="9.140625" style="2"/>
  </cols>
  <sheetData>
    <row r="1" spans="1:9" ht="15.75" x14ac:dyDescent="0.25">
      <c r="A1" s="123" t="s">
        <v>247</v>
      </c>
      <c r="B1" s="123"/>
      <c r="C1" s="123"/>
      <c r="D1" s="123"/>
    </row>
    <row r="2" spans="1:9" ht="11.25" customHeight="1" x14ac:dyDescent="0.2">
      <c r="A2" s="517"/>
      <c r="B2" s="517"/>
      <c r="C2" s="517"/>
      <c r="D2" s="517"/>
    </row>
    <row r="3" spans="1:9" ht="11.25" customHeight="1" x14ac:dyDescent="0.2">
      <c r="A3" s="525" t="s">
        <v>357</v>
      </c>
      <c r="B3" s="525"/>
      <c r="C3" s="525"/>
      <c r="D3" s="525"/>
      <c r="E3" s="525"/>
      <c r="F3" s="525"/>
      <c r="G3" s="525"/>
      <c r="H3" s="525"/>
      <c r="I3" s="525"/>
    </row>
    <row r="4" spans="1:9" ht="11.25" customHeight="1" x14ac:dyDescent="0.2">
      <c r="A4" s="525" t="s">
        <v>358</v>
      </c>
      <c r="B4" s="525"/>
      <c r="C4" s="525"/>
      <c r="D4" s="525"/>
      <c r="E4" s="525"/>
      <c r="F4" s="525"/>
      <c r="G4" s="525"/>
      <c r="H4" s="525"/>
      <c r="I4" s="525"/>
    </row>
    <row r="5" spans="1:9" ht="11.25" customHeight="1" x14ac:dyDescent="0.2">
      <c r="A5" s="517" t="s">
        <v>0</v>
      </c>
      <c r="B5" s="517"/>
      <c r="C5" s="517"/>
      <c r="D5" s="517"/>
    </row>
    <row r="6" spans="1:9" ht="11.25" customHeight="1" x14ac:dyDescent="0.2">
      <c r="A6" s="524" t="s">
        <v>243</v>
      </c>
      <c r="B6" s="524"/>
      <c r="C6" s="524"/>
      <c r="D6" s="524"/>
    </row>
    <row r="7" spans="1:9" ht="11.25" customHeight="1" x14ac:dyDescent="0.2">
      <c r="A7" s="517" t="s">
        <v>4</v>
      </c>
      <c r="B7" s="517"/>
      <c r="C7" s="517"/>
      <c r="D7" s="517"/>
    </row>
    <row r="8" spans="1:9" ht="11.25" customHeight="1" x14ac:dyDescent="0.2">
      <c r="A8" s="525" t="s">
        <v>380</v>
      </c>
      <c r="B8" s="525"/>
      <c r="C8" s="525"/>
      <c r="D8" s="525"/>
      <c r="E8" s="525"/>
      <c r="F8" s="525"/>
      <c r="G8" s="525"/>
      <c r="H8" s="525"/>
      <c r="I8" s="525"/>
    </row>
    <row r="9" spans="1:9" ht="11.25" customHeight="1" x14ac:dyDescent="0.2">
      <c r="A9" s="519"/>
      <c r="B9" s="519"/>
      <c r="C9" s="519"/>
      <c r="D9" s="519"/>
    </row>
    <row r="10" spans="1:9" ht="11.25" customHeight="1" x14ac:dyDescent="0.2">
      <c r="A10" s="520" t="s">
        <v>246</v>
      </c>
      <c r="B10" s="520"/>
      <c r="C10" s="520"/>
      <c r="E10" s="7"/>
      <c r="I10" s="69">
        <v>1</v>
      </c>
    </row>
    <row r="11" spans="1:9" ht="23.25" customHeight="1" x14ac:dyDescent="0.2">
      <c r="A11" s="529" t="s">
        <v>276</v>
      </c>
      <c r="B11" s="507" t="s">
        <v>153</v>
      </c>
      <c r="C11" s="514" t="s">
        <v>7</v>
      </c>
      <c r="D11" s="515"/>
      <c r="E11" s="515"/>
      <c r="F11" s="516"/>
      <c r="G11" s="512" t="s">
        <v>131</v>
      </c>
      <c r="H11" s="507" t="s">
        <v>231</v>
      </c>
      <c r="I11" s="518" t="s">
        <v>132</v>
      </c>
    </row>
    <row r="12" spans="1:9" ht="22.5" customHeight="1" x14ac:dyDescent="0.2">
      <c r="A12" s="522"/>
      <c r="B12" s="508"/>
      <c r="C12" s="530" t="s">
        <v>228</v>
      </c>
      <c r="D12" s="530"/>
      <c r="E12" s="507" t="s">
        <v>230</v>
      </c>
      <c r="F12" s="507" t="s">
        <v>229</v>
      </c>
      <c r="G12" s="513"/>
      <c r="H12" s="508"/>
      <c r="I12" s="518"/>
    </row>
    <row r="13" spans="1:9" ht="29.25" customHeight="1" x14ac:dyDescent="0.2">
      <c r="A13" s="522"/>
      <c r="B13" s="508"/>
      <c r="C13" s="157" t="s">
        <v>133</v>
      </c>
      <c r="D13" s="157" t="s">
        <v>13</v>
      </c>
      <c r="E13" s="508"/>
      <c r="F13" s="508"/>
      <c r="G13" s="513"/>
      <c r="H13" s="508"/>
      <c r="I13" s="518"/>
    </row>
    <row r="14" spans="1:9" ht="11.25" customHeight="1" x14ac:dyDescent="0.2">
      <c r="A14" s="522"/>
      <c r="B14" s="158" t="s">
        <v>66</v>
      </c>
      <c r="C14" s="159" t="s">
        <v>67</v>
      </c>
      <c r="D14" s="159" t="s">
        <v>234</v>
      </c>
      <c r="E14" s="127" t="s">
        <v>232</v>
      </c>
      <c r="F14" s="128" t="s">
        <v>233</v>
      </c>
      <c r="G14" s="129" t="s">
        <v>235</v>
      </c>
      <c r="H14" s="511"/>
      <c r="I14" s="518"/>
    </row>
    <row r="15" spans="1:9" ht="11.25" customHeight="1" x14ac:dyDescent="0.2">
      <c r="A15" s="94" t="s">
        <v>128</v>
      </c>
      <c r="B15" s="296">
        <f>SUM(B16:B21)</f>
        <v>0</v>
      </c>
      <c r="C15" s="296">
        <f t="shared" ref="C15:I15" si="0">SUM(C16:C21)</f>
        <v>0</v>
      </c>
      <c r="D15" s="296">
        <f t="shared" si="0"/>
        <v>0</v>
      </c>
      <c r="E15" s="296">
        <f t="shared" si="0"/>
        <v>0</v>
      </c>
      <c r="F15" s="296">
        <f t="shared" si="0"/>
        <v>0</v>
      </c>
      <c r="G15" s="296">
        <f t="shared" si="0"/>
        <v>0</v>
      </c>
      <c r="H15" s="296">
        <f t="shared" si="0"/>
        <v>0</v>
      </c>
      <c r="I15" s="296">
        <f t="shared" si="0"/>
        <v>0</v>
      </c>
    </row>
    <row r="16" spans="1:9" ht="11.25" customHeight="1" x14ac:dyDescent="0.2">
      <c r="A16" s="278" t="s">
        <v>236</v>
      </c>
      <c r="B16" s="297"/>
      <c r="C16" s="280"/>
      <c r="D16" s="280"/>
      <c r="E16" s="280"/>
      <c r="F16" s="280"/>
      <c r="G16" s="281"/>
      <c r="H16" s="298"/>
      <c r="I16" s="298"/>
    </row>
    <row r="17" spans="1:9" ht="11.25" customHeight="1" x14ac:dyDescent="0.2">
      <c r="A17" s="283" t="s">
        <v>236</v>
      </c>
      <c r="B17" s="297"/>
      <c r="C17" s="280"/>
      <c r="D17" s="280"/>
      <c r="E17" s="280"/>
      <c r="F17" s="280"/>
      <c r="G17" s="281"/>
      <c r="H17" s="298"/>
      <c r="I17" s="298"/>
    </row>
    <row r="18" spans="1:9" ht="11.25" customHeight="1" x14ac:dyDescent="0.2">
      <c r="A18" s="283" t="s">
        <v>236</v>
      </c>
      <c r="B18" s="297"/>
      <c r="C18" s="280"/>
      <c r="D18" s="280"/>
      <c r="E18" s="280"/>
      <c r="F18" s="280"/>
      <c r="G18" s="281"/>
      <c r="H18" s="298"/>
      <c r="I18" s="298"/>
    </row>
    <row r="19" spans="1:9" ht="11.25" customHeight="1" x14ac:dyDescent="0.2">
      <c r="A19" s="283" t="s">
        <v>237</v>
      </c>
      <c r="B19" s="297"/>
      <c r="C19" s="280"/>
      <c r="D19" s="280"/>
      <c r="E19" s="280"/>
      <c r="F19" s="280"/>
      <c r="G19" s="281"/>
      <c r="H19" s="298"/>
      <c r="I19" s="298"/>
    </row>
    <row r="20" spans="1:9" ht="11.25" customHeight="1" x14ac:dyDescent="0.2">
      <c r="A20" s="283" t="s">
        <v>237</v>
      </c>
      <c r="B20" s="297"/>
      <c r="C20" s="280"/>
      <c r="D20" s="280"/>
      <c r="E20" s="280"/>
      <c r="F20" s="280"/>
      <c r="G20" s="281"/>
      <c r="H20" s="298"/>
      <c r="I20" s="298"/>
    </row>
    <row r="21" spans="1:9" ht="11.25" customHeight="1" x14ac:dyDescent="0.2">
      <c r="A21" s="284" t="s">
        <v>237</v>
      </c>
      <c r="B21" s="297"/>
      <c r="C21" s="280"/>
      <c r="D21" s="280"/>
      <c r="E21" s="280"/>
      <c r="F21" s="280"/>
      <c r="G21" s="281"/>
      <c r="H21" s="298"/>
      <c r="I21" s="298"/>
    </row>
    <row r="22" spans="1:9" ht="11.25" customHeight="1" x14ac:dyDescent="0.2">
      <c r="A22" s="93" t="s">
        <v>129</v>
      </c>
      <c r="B22" s="296">
        <f>SUM(B23:B28)</f>
        <v>0</v>
      </c>
      <c r="C22" s="296">
        <f t="shared" ref="C22:I22" si="1">SUM(C23:C28)</f>
        <v>0</v>
      </c>
      <c r="D22" s="296">
        <f t="shared" si="1"/>
        <v>0</v>
      </c>
      <c r="E22" s="296">
        <f t="shared" si="1"/>
        <v>0</v>
      </c>
      <c r="F22" s="296">
        <f t="shared" si="1"/>
        <v>0</v>
      </c>
      <c r="G22" s="296">
        <f t="shared" si="1"/>
        <v>0</v>
      </c>
      <c r="H22" s="296">
        <f t="shared" si="1"/>
        <v>0</v>
      </c>
      <c r="I22" s="296">
        <f t="shared" si="1"/>
        <v>0</v>
      </c>
    </row>
    <row r="23" spans="1:9" ht="11.25" customHeight="1" x14ac:dyDescent="0.2">
      <c r="A23" s="278" t="s">
        <v>238</v>
      </c>
      <c r="B23" s="293"/>
      <c r="C23" s="293"/>
      <c r="D23" s="294"/>
      <c r="E23" s="294"/>
      <c r="F23" s="294"/>
      <c r="G23" s="281"/>
      <c r="H23" s="298"/>
      <c r="I23" s="298"/>
    </row>
    <row r="24" spans="1:9" ht="11.25" customHeight="1" x14ac:dyDescent="0.2">
      <c r="A24" s="283" t="s">
        <v>238</v>
      </c>
      <c r="B24" s="293"/>
      <c r="C24" s="293"/>
      <c r="D24" s="294"/>
      <c r="E24" s="294"/>
      <c r="F24" s="294"/>
      <c r="G24" s="281"/>
      <c r="H24" s="298"/>
      <c r="I24" s="298"/>
    </row>
    <row r="25" spans="1:9" ht="11.25" customHeight="1" x14ac:dyDescent="0.2">
      <c r="A25" s="283" t="s">
        <v>238</v>
      </c>
      <c r="B25" s="293"/>
      <c r="C25" s="293"/>
      <c r="D25" s="294"/>
      <c r="E25" s="294"/>
      <c r="F25" s="294"/>
      <c r="G25" s="281"/>
      <c r="H25" s="298"/>
      <c r="I25" s="298"/>
    </row>
    <row r="26" spans="1:9" ht="11.25" customHeight="1" x14ac:dyDescent="0.2">
      <c r="A26" s="283" t="s">
        <v>237</v>
      </c>
      <c r="B26" s="293"/>
      <c r="C26" s="293"/>
      <c r="D26" s="294"/>
      <c r="E26" s="294"/>
      <c r="F26" s="294"/>
      <c r="G26" s="281"/>
      <c r="H26" s="298"/>
      <c r="I26" s="298"/>
    </row>
    <row r="27" spans="1:9" ht="11.25" customHeight="1" x14ac:dyDescent="0.2">
      <c r="A27" s="283" t="s">
        <v>237</v>
      </c>
      <c r="B27" s="293"/>
      <c r="C27" s="293"/>
      <c r="D27" s="294"/>
      <c r="E27" s="294"/>
      <c r="F27" s="294"/>
      <c r="G27" s="281"/>
      <c r="H27" s="298"/>
      <c r="I27" s="298"/>
    </row>
    <row r="28" spans="1:9" ht="11.25" customHeight="1" x14ac:dyDescent="0.2">
      <c r="A28" s="284" t="s">
        <v>237</v>
      </c>
      <c r="B28" s="293"/>
      <c r="C28" s="293"/>
      <c r="D28" s="294"/>
      <c r="E28" s="294"/>
      <c r="F28" s="294"/>
      <c r="G28" s="281"/>
      <c r="H28" s="298"/>
      <c r="I28" s="298"/>
    </row>
    <row r="29" spans="1:9" ht="11.25" customHeight="1" x14ac:dyDescent="0.2">
      <c r="A29" s="118" t="s">
        <v>130</v>
      </c>
      <c r="B29" s="295">
        <f>+B15+B22</f>
        <v>0</v>
      </c>
      <c r="C29" s="295">
        <f t="shared" ref="C29:I29" si="2">+C15+C22</f>
        <v>0</v>
      </c>
      <c r="D29" s="295">
        <f t="shared" si="2"/>
        <v>0</v>
      </c>
      <c r="E29" s="295">
        <f t="shared" si="2"/>
        <v>0</v>
      </c>
      <c r="F29" s="295">
        <f t="shared" si="2"/>
        <v>0</v>
      </c>
      <c r="G29" s="295">
        <f t="shared" si="2"/>
        <v>0</v>
      </c>
      <c r="H29" s="295">
        <f t="shared" si="2"/>
        <v>0</v>
      </c>
      <c r="I29" s="295">
        <f t="shared" si="2"/>
        <v>0</v>
      </c>
    </row>
    <row r="30" spans="1:9" s="20" customFormat="1" ht="23.25" customHeight="1" x14ac:dyDescent="0.15">
      <c r="A30" s="526" t="s">
        <v>317</v>
      </c>
      <c r="B30" s="527"/>
      <c r="C30" s="527"/>
      <c r="D30" s="527"/>
      <c r="E30" s="527"/>
      <c r="F30" s="527"/>
      <c r="G30" s="527"/>
      <c r="H30" s="527"/>
      <c r="I30" s="528"/>
    </row>
    <row r="31" spans="1:9" s="20" customFormat="1" ht="11.25" customHeight="1" x14ac:dyDescent="0.15">
      <c r="A31" s="94" t="s">
        <v>240</v>
      </c>
      <c r="B31" s="296">
        <f>SUM(B32:B37)</f>
        <v>0</v>
      </c>
      <c r="C31" s="296">
        <f t="shared" ref="C31:I31" si="3">SUM(C32:C37)</f>
        <v>0</v>
      </c>
      <c r="D31" s="296">
        <f t="shared" si="3"/>
        <v>0</v>
      </c>
      <c r="E31" s="296">
        <f t="shared" si="3"/>
        <v>0</v>
      </c>
      <c r="F31" s="296">
        <f t="shared" si="3"/>
        <v>0</v>
      </c>
      <c r="G31" s="296">
        <f t="shared" si="3"/>
        <v>0</v>
      </c>
      <c r="H31" s="296">
        <f t="shared" si="3"/>
        <v>0</v>
      </c>
      <c r="I31" s="296">
        <f t="shared" si="3"/>
        <v>0</v>
      </c>
    </row>
    <row r="32" spans="1:9" s="20" customFormat="1" ht="11.25" customHeight="1" x14ac:dyDescent="0.2">
      <c r="A32" s="278" t="s">
        <v>236</v>
      </c>
      <c r="B32" s="297"/>
      <c r="C32" s="280"/>
      <c r="D32" s="280"/>
      <c r="E32" s="280"/>
      <c r="F32" s="280"/>
      <c r="G32" s="281"/>
      <c r="H32" s="298"/>
      <c r="I32" s="298"/>
    </row>
    <row r="33" spans="1:9" s="20" customFormat="1" ht="11.25" customHeight="1" x14ac:dyDescent="0.2">
      <c r="A33" s="283" t="s">
        <v>236</v>
      </c>
      <c r="B33" s="297"/>
      <c r="C33" s="280"/>
      <c r="D33" s="280"/>
      <c r="E33" s="280"/>
      <c r="F33" s="280"/>
      <c r="G33" s="281"/>
      <c r="H33" s="298"/>
      <c r="I33" s="298"/>
    </row>
    <row r="34" spans="1:9" s="20" customFormat="1" ht="11.25" customHeight="1" x14ac:dyDescent="0.2">
      <c r="A34" s="283" t="s">
        <v>236</v>
      </c>
      <c r="B34" s="297"/>
      <c r="C34" s="280"/>
      <c r="D34" s="280"/>
      <c r="E34" s="280"/>
      <c r="F34" s="280"/>
      <c r="G34" s="281"/>
      <c r="H34" s="298"/>
      <c r="I34" s="298"/>
    </row>
    <row r="35" spans="1:9" s="20" customFormat="1" ht="11.25" customHeight="1" x14ac:dyDescent="0.2">
      <c r="A35" s="283" t="s">
        <v>237</v>
      </c>
      <c r="B35" s="297"/>
      <c r="C35" s="280"/>
      <c r="D35" s="280"/>
      <c r="E35" s="280"/>
      <c r="F35" s="280"/>
      <c r="G35" s="281"/>
      <c r="H35" s="298"/>
      <c r="I35" s="298"/>
    </row>
    <row r="36" spans="1:9" s="20" customFormat="1" ht="11.25" customHeight="1" x14ac:dyDescent="0.2">
      <c r="A36" s="283" t="s">
        <v>237</v>
      </c>
      <c r="B36" s="297"/>
      <c r="C36" s="280"/>
      <c r="D36" s="280"/>
      <c r="E36" s="280"/>
      <c r="F36" s="280"/>
      <c r="G36" s="281"/>
      <c r="H36" s="298"/>
      <c r="I36" s="298"/>
    </row>
    <row r="37" spans="1:9" s="20" customFormat="1" ht="11.25" customHeight="1" x14ac:dyDescent="0.2">
      <c r="A37" s="284" t="s">
        <v>237</v>
      </c>
      <c r="B37" s="297"/>
      <c r="C37" s="280"/>
      <c r="D37" s="280"/>
      <c r="E37" s="280"/>
      <c r="F37" s="280"/>
      <c r="G37" s="281"/>
      <c r="H37" s="298"/>
      <c r="I37" s="298"/>
    </row>
    <row r="38" spans="1:9" s="20" customFormat="1" ht="11.25" customHeight="1" x14ac:dyDescent="0.15">
      <c r="A38" s="93" t="s">
        <v>241</v>
      </c>
      <c r="B38" s="296">
        <f>SUM(B39:B44)</f>
        <v>0</v>
      </c>
      <c r="C38" s="296">
        <f t="shared" ref="C38:I38" si="4">SUM(C39:C44)</f>
        <v>0</v>
      </c>
      <c r="D38" s="296">
        <f t="shared" si="4"/>
        <v>0</v>
      </c>
      <c r="E38" s="296">
        <f t="shared" si="4"/>
        <v>0</v>
      </c>
      <c r="F38" s="296">
        <f t="shared" si="4"/>
        <v>0</v>
      </c>
      <c r="G38" s="296">
        <f t="shared" si="4"/>
        <v>0</v>
      </c>
      <c r="H38" s="296">
        <f t="shared" si="4"/>
        <v>0</v>
      </c>
      <c r="I38" s="296">
        <f t="shared" si="4"/>
        <v>0</v>
      </c>
    </row>
    <row r="39" spans="1:9" s="20" customFormat="1" ht="11.25" customHeight="1" x14ac:dyDescent="0.2">
      <c r="A39" s="278" t="s">
        <v>238</v>
      </c>
      <c r="B39" s="293"/>
      <c r="C39" s="293"/>
      <c r="D39" s="294"/>
      <c r="E39" s="294"/>
      <c r="F39" s="294"/>
      <c r="G39" s="281"/>
      <c r="H39" s="298"/>
      <c r="I39" s="298"/>
    </row>
    <row r="40" spans="1:9" s="20" customFormat="1" ht="11.25" customHeight="1" x14ac:dyDescent="0.2">
      <c r="A40" s="283" t="s">
        <v>238</v>
      </c>
      <c r="B40" s="293"/>
      <c r="C40" s="293"/>
      <c r="D40" s="294"/>
      <c r="E40" s="294"/>
      <c r="F40" s="294"/>
      <c r="G40" s="281"/>
      <c r="H40" s="298"/>
      <c r="I40" s="298"/>
    </row>
    <row r="41" spans="1:9" s="20" customFormat="1" ht="11.25" customHeight="1" x14ac:dyDescent="0.2">
      <c r="A41" s="283" t="s">
        <v>238</v>
      </c>
      <c r="B41" s="293"/>
      <c r="C41" s="293"/>
      <c r="D41" s="294"/>
      <c r="E41" s="294"/>
      <c r="F41" s="294"/>
      <c r="G41" s="281"/>
      <c r="H41" s="298"/>
      <c r="I41" s="298"/>
    </row>
    <row r="42" spans="1:9" s="20" customFormat="1" ht="11.25" customHeight="1" x14ac:dyDescent="0.2">
      <c r="A42" s="283" t="s">
        <v>237</v>
      </c>
      <c r="B42" s="293"/>
      <c r="C42" s="293"/>
      <c r="D42" s="294"/>
      <c r="E42" s="294"/>
      <c r="F42" s="294"/>
      <c r="G42" s="281"/>
      <c r="H42" s="298"/>
      <c r="I42" s="298"/>
    </row>
    <row r="43" spans="1:9" s="20" customFormat="1" ht="11.25" customHeight="1" x14ac:dyDescent="0.2">
      <c r="A43" s="283" t="s">
        <v>237</v>
      </c>
      <c r="B43" s="293"/>
      <c r="C43" s="293"/>
      <c r="D43" s="294"/>
      <c r="E43" s="294"/>
      <c r="F43" s="294"/>
      <c r="G43" s="281"/>
      <c r="H43" s="298"/>
      <c r="I43" s="298"/>
    </row>
    <row r="44" spans="1:9" s="20" customFormat="1" ht="11.25" customHeight="1" x14ac:dyDescent="0.2">
      <c r="A44" s="284" t="s">
        <v>237</v>
      </c>
      <c r="B44" s="293"/>
      <c r="C44" s="293"/>
      <c r="D44" s="294"/>
      <c r="E44" s="294"/>
      <c r="F44" s="294"/>
      <c r="G44" s="281"/>
      <c r="H44" s="298"/>
      <c r="I44" s="298"/>
    </row>
    <row r="45" spans="1:9" s="20" customFormat="1" ht="11.25" customHeight="1" x14ac:dyDescent="0.15">
      <c r="A45" s="118" t="s">
        <v>346</v>
      </c>
      <c r="B45" s="295">
        <f>+B31+B38</f>
        <v>0</v>
      </c>
      <c r="C45" s="295">
        <f t="shared" ref="C45:I45" si="5">+C31+C38</f>
        <v>0</v>
      </c>
      <c r="D45" s="295">
        <f t="shared" si="5"/>
        <v>0</v>
      </c>
      <c r="E45" s="295">
        <f t="shared" si="5"/>
        <v>0</v>
      </c>
      <c r="F45" s="295">
        <f t="shared" si="5"/>
        <v>0</v>
      </c>
      <c r="G45" s="295">
        <f t="shared" si="5"/>
        <v>0</v>
      </c>
      <c r="H45" s="295">
        <f t="shared" si="5"/>
        <v>0</v>
      </c>
      <c r="I45" s="295">
        <f t="shared" si="5"/>
        <v>0</v>
      </c>
    </row>
    <row r="46" spans="1:9" s="20" customFormat="1" ht="11.25" customHeight="1" x14ac:dyDescent="0.2">
      <c r="A46" s="95" t="s">
        <v>242</v>
      </c>
      <c r="B46" s="292">
        <f>+B29+B45</f>
        <v>0</v>
      </c>
      <c r="C46" s="292">
        <f t="shared" ref="C46:I46" si="6">+C29+C45</f>
        <v>0</v>
      </c>
      <c r="D46" s="292">
        <f t="shared" si="6"/>
        <v>0</v>
      </c>
      <c r="E46" s="292">
        <f t="shared" si="6"/>
        <v>0</v>
      </c>
      <c r="F46" s="292">
        <f t="shared" si="6"/>
        <v>0</v>
      </c>
      <c r="G46" s="292">
        <f t="shared" si="6"/>
        <v>0</v>
      </c>
      <c r="H46" s="292">
        <f t="shared" si="6"/>
        <v>0</v>
      </c>
      <c r="I46" s="292">
        <f t="shared" si="6"/>
        <v>0</v>
      </c>
    </row>
    <row r="47" spans="1:9" ht="11.25" customHeight="1" x14ac:dyDescent="0.2">
      <c r="A47" s="70"/>
      <c r="B47" s="71"/>
      <c r="C47" s="71"/>
      <c r="D47" s="72"/>
      <c r="E47" s="7"/>
    </row>
    <row r="48" spans="1:9" s="20" customFormat="1" ht="12" customHeight="1" x14ac:dyDescent="0.2">
      <c r="A48" s="119" t="s">
        <v>318</v>
      </c>
      <c r="B48" s="288"/>
      <c r="C48" s="288"/>
      <c r="D48" s="299"/>
      <c r="E48" s="300"/>
      <c r="F48" s="300"/>
      <c r="G48" s="300"/>
      <c r="H48" s="300"/>
      <c r="I48" s="300"/>
    </row>
    <row r="49" spans="1:4" ht="11.25" customHeight="1" x14ac:dyDescent="0.2">
      <c r="A49" s="521" t="s">
        <v>151</v>
      </c>
      <c r="B49" s="521"/>
      <c r="C49" s="521"/>
      <c r="D49" s="35"/>
    </row>
    <row r="50" spans="1:4" ht="11.25" customHeight="1" x14ac:dyDescent="0.2">
      <c r="A50" s="35" t="s">
        <v>320</v>
      </c>
      <c r="B50" s="70"/>
      <c r="C50" s="70"/>
      <c r="D50" s="35"/>
    </row>
    <row r="51" spans="1:4" ht="11.25" customHeight="1" x14ac:dyDescent="0.2">
      <c r="A51" s="517" t="s">
        <v>319</v>
      </c>
      <c r="B51" s="517"/>
      <c r="C51" s="517"/>
      <c r="D51" s="35"/>
    </row>
    <row r="52" spans="1:4" ht="11.25" customHeight="1" x14ac:dyDescent="0.2">
      <c r="A52" s="4" t="s">
        <v>222</v>
      </c>
      <c r="B52" s="36"/>
      <c r="C52" s="4"/>
      <c r="D52" s="4"/>
    </row>
    <row r="53" spans="1:4" ht="11.25" customHeight="1" x14ac:dyDescent="0.2">
      <c r="A53" s="4"/>
      <c r="B53" s="36"/>
      <c r="C53" s="4"/>
      <c r="D53" s="4"/>
    </row>
    <row r="54" spans="1:4" ht="11.25" customHeight="1" x14ac:dyDescent="0.2">
      <c r="A54" s="37"/>
      <c r="B54" s="29"/>
      <c r="C54" s="37"/>
      <c r="D54" s="4"/>
    </row>
    <row r="55" spans="1:4" ht="11.25" customHeight="1" x14ac:dyDescent="0.2">
      <c r="A55" s="24"/>
      <c r="B55" s="36"/>
      <c r="C55" s="24"/>
      <c r="D55" s="4"/>
    </row>
    <row r="56" spans="1:4" ht="11.25" customHeight="1" x14ac:dyDescent="0.2">
      <c r="A56" s="24"/>
      <c r="B56" s="4"/>
      <c r="C56" s="4"/>
      <c r="D56" s="4"/>
    </row>
    <row r="57" spans="1:4" ht="11.25" customHeight="1" x14ac:dyDescent="0.2">
      <c r="A57" s="24"/>
      <c r="B57" s="4"/>
      <c r="C57" s="4"/>
      <c r="D57" s="4"/>
    </row>
    <row r="58" spans="1:4" s="7" customFormat="1" ht="11.25" customHeight="1" x14ac:dyDescent="0.2">
      <c r="A58" s="24"/>
      <c r="B58" s="4"/>
      <c r="C58" s="4"/>
      <c r="D58" s="4"/>
    </row>
    <row r="59" spans="1:4" ht="11.25" customHeight="1" x14ac:dyDescent="0.2">
      <c r="A59" s="5"/>
      <c r="B59" s="1"/>
      <c r="C59" s="1"/>
      <c r="D59" s="1"/>
    </row>
  </sheetData>
  <sheetProtection password="C236" sheet="1" formatColumns="0" selectLockedCells="1"/>
  <mergeCells count="21">
    <mergeCell ref="H11:H14"/>
    <mergeCell ref="A4:I4"/>
    <mergeCell ref="A51:C51"/>
    <mergeCell ref="A7:D7"/>
    <mergeCell ref="A9:D9"/>
    <mergeCell ref="A10:C10"/>
    <mergeCell ref="A30:I30"/>
    <mergeCell ref="B11:B13"/>
    <mergeCell ref="A11:A14"/>
    <mergeCell ref="C12:D12"/>
    <mergeCell ref="C11:F11"/>
    <mergeCell ref="A3:I3"/>
    <mergeCell ref="F12:F13"/>
    <mergeCell ref="A8:I8"/>
    <mergeCell ref="A49:C49"/>
    <mergeCell ref="A2:D2"/>
    <mergeCell ref="A5:D5"/>
    <mergeCell ref="G11:G13"/>
    <mergeCell ref="I11:I14"/>
    <mergeCell ref="E12:E13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opLeftCell="A28" workbookViewId="0">
      <selection activeCell="A3" sqref="A3:I3"/>
    </sheetView>
  </sheetViews>
  <sheetFormatPr defaultRowHeight="11.25" customHeight="1" x14ac:dyDescent="0.2"/>
  <cols>
    <col min="1" max="1" width="54.5703125" style="2" customWidth="1"/>
    <col min="2" max="4" width="15.7109375" style="2" customWidth="1"/>
    <col min="5" max="6" width="14.7109375" style="2" customWidth="1"/>
    <col min="7" max="7" width="19.7109375" style="2" customWidth="1"/>
    <col min="8" max="9" width="14.7109375" style="2" customWidth="1"/>
    <col min="10" max="16384" width="9.140625" style="2"/>
  </cols>
  <sheetData>
    <row r="1" spans="1:9" ht="15.75" x14ac:dyDescent="0.25">
      <c r="A1" s="523" t="s">
        <v>245</v>
      </c>
      <c r="B1" s="523"/>
      <c r="C1" s="523"/>
      <c r="D1" s="523"/>
    </row>
    <row r="2" spans="1:9" ht="11.25" customHeight="1" x14ac:dyDescent="0.2">
      <c r="A2" s="517"/>
      <c r="B2" s="517"/>
      <c r="C2" s="517"/>
      <c r="D2" s="517"/>
    </row>
    <row r="3" spans="1:9" ht="11.25" customHeight="1" x14ac:dyDescent="0.2">
      <c r="A3" s="525" t="s">
        <v>194</v>
      </c>
      <c r="B3" s="525"/>
      <c r="C3" s="525"/>
      <c r="D3" s="525"/>
      <c r="E3" s="525"/>
      <c r="F3" s="525"/>
      <c r="G3" s="525"/>
      <c r="H3" s="525"/>
      <c r="I3" s="525"/>
    </row>
    <row r="4" spans="1:9" ht="11.25" customHeight="1" x14ac:dyDescent="0.2">
      <c r="A4" s="517" t="s">
        <v>0</v>
      </c>
      <c r="B4" s="517"/>
      <c r="C4" s="517"/>
      <c r="D4" s="517"/>
    </row>
    <row r="5" spans="1:9" ht="11.25" customHeight="1" x14ac:dyDescent="0.2">
      <c r="A5" s="524" t="s">
        <v>227</v>
      </c>
      <c r="B5" s="524"/>
      <c r="C5" s="524"/>
      <c r="D5" s="524"/>
    </row>
    <row r="6" spans="1:9" ht="11.25" customHeight="1" x14ac:dyDescent="0.2">
      <c r="A6" s="525" t="s">
        <v>71</v>
      </c>
      <c r="B6" s="525"/>
      <c r="C6" s="525"/>
      <c r="D6" s="525"/>
      <c r="E6" s="525"/>
      <c r="F6" s="525"/>
      <c r="G6" s="525"/>
      <c r="H6" s="525"/>
      <c r="I6" s="525"/>
    </row>
    <row r="7" spans="1:9" ht="11.25" customHeight="1" x14ac:dyDescent="0.2">
      <c r="A7" s="519"/>
      <c r="B7" s="519"/>
      <c r="C7" s="519"/>
      <c r="D7" s="519"/>
    </row>
    <row r="8" spans="1:9" ht="11.25" customHeight="1" x14ac:dyDescent="0.2">
      <c r="A8" s="520" t="s">
        <v>216</v>
      </c>
      <c r="B8" s="520"/>
      <c r="C8" s="520"/>
      <c r="E8" s="7"/>
      <c r="I8" s="69">
        <v>1</v>
      </c>
    </row>
    <row r="9" spans="1:9" ht="27.75" customHeight="1" x14ac:dyDescent="0.2">
      <c r="A9" s="522" t="s">
        <v>276</v>
      </c>
      <c r="B9" s="507" t="s">
        <v>153</v>
      </c>
      <c r="C9" s="514" t="s">
        <v>7</v>
      </c>
      <c r="D9" s="515"/>
      <c r="E9" s="515"/>
      <c r="F9" s="516"/>
      <c r="G9" s="512" t="s">
        <v>131</v>
      </c>
      <c r="H9" s="507" t="s">
        <v>231</v>
      </c>
      <c r="I9" s="518" t="s">
        <v>132</v>
      </c>
    </row>
    <row r="10" spans="1:9" ht="11.25" customHeight="1" x14ac:dyDescent="0.2">
      <c r="A10" s="522"/>
      <c r="B10" s="508"/>
      <c r="C10" s="530" t="s">
        <v>228</v>
      </c>
      <c r="D10" s="530"/>
      <c r="E10" s="507" t="s">
        <v>230</v>
      </c>
      <c r="F10" s="507" t="s">
        <v>229</v>
      </c>
      <c r="G10" s="513"/>
      <c r="H10" s="508"/>
      <c r="I10" s="518"/>
    </row>
    <row r="11" spans="1:9" ht="31.5" customHeight="1" x14ac:dyDescent="0.2">
      <c r="A11" s="522"/>
      <c r="B11" s="508"/>
      <c r="C11" s="124" t="s">
        <v>133</v>
      </c>
      <c r="D11" s="124" t="s">
        <v>13</v>
      </c>
      <c r="E11" s="508"/>
      <c r="F11" s="508"/>
      <c r="G11" s="513"/>
      <c r="H11" s="508"/>
      <c r="I11" s="518"/>
    </row>
    <row r="12" spans="1:9" ht="11.25" customHeight="1" x14ac:dyDescent="0.2">
      <c r="A12" s="522"/>
      <c r="B12" s="125" t="s">
        <v>66</v>
      </c>
      <c r="C12" s="126" t="s">
        <v>67</v>
      </c>
      <c r="D12" s="126" t="s">
        <v>234</v>
      </c>
      <c r="E12" s="127" t="s">
        <v>232</v>
      </c>
      <c r="F12" s="128" t="s">
        <v>233</v>
      </c>
      <c r="G12" s="129" t="s">
        <v>235</v>
      </c>
      <c r="H12" s="511"/>
      <c r="I12" s="518"/>
    </row>
    <row r="13" spans="1:9" ht="11.25" customHeight="1" x14ac:dyDescent="0.2">
      <c r="A13" s="94" t="s">
        <v>254</v>
      </c>
      <c r="B13" s="276">
        <f>SUM(B14:B19)</f>
        <v>0</v>
      </c>
      <c r="C13" s="276">
        <f t="shared" ref="C13:H13" si="0">SUM(C14:C19)</f>
        <v>0</v>
      </c>
      <c r="D13" s="276">
        <f t="shared" si="0"/>
        <v>0</v>
      </c>
      <c r="E13" s="276">
        <f t="shared" si="0"/>
        <v>0</v>
      </c>
      <c r="F13" s="276">
        <f t="shared" si="0"/>
        <v>0</v>
      </c>
      <c r="G13" s="276">
        <f t="shared" si="0"/>
        <v>0</v>
      </c>
      <c r="H13" s="276">
        <f t="shared" si="0"/>
        <v>0</v>
      </c>
      <c r="I13" s="276">
        <f>SUM(I14:I19)</f>
        <v>0</v>
      </c>
    </row>
    <row r="14" spans="1:9" ht="11.25" customHeight="1" x14ac:dyDescent="0.2">
      <c r="A14" s="278" t="s">
        <v>256</v>
      </c>
      <c r="B14" s="279"/>
      <c r="C14" s="302"/>
      <c r="D14" s="302"/>
      <c r="E14" s="302"/>
      <c r="F14" s="302"/>
      <c r="G14" s="281"/>
      <c r="H14" s="282"/>
      <c r="I14" s="282"/>
    </row>
    <row r="15" spans="1:9" ht="11.25" customHeight="1" x14ac:dyDescent="0.2">
      <c r="A15" s="303" t="s">
        <v>256</v>
      </c>
      <c r="B15" s="304"/>
      <c r="C15" s="302"/>
      <c r="D15" s="302"/>
      <c r="E15" s="302"/>
      <c r="F15" s="302"/>
      <c r="G15" s="281"/>
      <c r="H15" s="282"/>
      <c r="I15" s="282"/>
    </row>
    <row r="16" spans="1:9" ht="11.25" customHeight="1" x14ac:dyDescent="0.2">
      <c r="A16" s="283" t="s">
        <v>256</v>
      </c>
      <c r="B16" s="279"/>
      <c r="C16" s="302"/>
      <c r="D16" s="302"/>
      <c r="E16" s="302"/>
      <c r="F16" s="302"/>
      <c r="G16" s="281"/>
      <c r="H16" s="282"/>
      <c r="I16" s="282"/>
    </row>
    <row r="17" spans="1:9" ht="11.25" customHeight="1" x14ac:dyDescent="0.2">
      <c r="A17" s="283" t="s">
        <v>237</v>
      </c>
      <c r="B17" s="279"/>
      <c r="C17" s="302"/>
      <c r="D17" s="302"/>
      <c r="E17" s="302"/>
      <c r="F17" s="302"/>
      <c r="G17" s="281"/>
      <c r="H17" s="282"/>
      <c r="I17" s="282"/>
    </row>
    <row r="18" spans="1:9" ht="11.25" customHeight="1" x14ac:dyDescent="0.2">
      <c r="A18" s="283" t="s">
        <v>237</v>
      </c>
      <c r="B18" s="279"/>
      <c r="C18" s="302"/>
      <c r="D18" s="302"/>
      <c r="E18" s="302"/>
      <c r="F18" s="302"/>
      <c r="G18" s="281"/>
      <c r="H18" s="282"/>
      <c r="I18" s="282"/>
    </row>
    <row r="19" spans="1:9" ht="11.25" customHeight="1" x14ac:dyDescent="0.2">
      <c r="A19" s="284" t="s">
        <v>237</v>
      </c>
      <c r="B19" s="279"/>
      <c r="C19" s="302"/>
      <c r="D19" s="302"/>
      <c r="E19" s="302"/>
      <c r="F19" s="302"/>
      <c r="G19" s="281"/>
      <c r="H19" s="282"/>
      <c r="I19" s="282"/>
    </row>
    <row r="20" spans="1:9" ht="11.25" customHeight="1" x14ac:dyDescent="0.2">
      <c r="A20" s="93" t="s">
        <v>253</v>
      </c>
      <c r="B20" s="301">
        <f>SUM(B21:B25)</f>
        <v>0</v>
      </c>
      <c r="C20" s="301">
        <f t="shared" ref="C20:I20" si="1">SUM(C21:C25)</f>
        <v>0</v>
      </c>
      <c r="D20" s="301">
        <f t="shared" si="1"/>
        <v>0</v>
      </c>
      <c r="E20" s="301">
        <f t="shared" si="1"/>
        <v>0</v>
      </c>
      <c r="F20" s="301">
        <f t="shared" si="1"/>
        <v>0</v>
      </c>
      <c r="G20" s="301">
        <f t="shared" si="1"/>
        <v>0</v>
      </c>
      <c r="H20" s="301">
        <f t="shared" si="1"/>
        <v>0</v>
      </c>
      <c r="I20" s="301">
        <f t="shared" si="1"/>
        <v>0</v>
      </c>
    </row>
    <row r="21" spans="1:9" ht="11.25" customHeight="1" x14ac:dyDescent="0.2">
      <c r="A21" s="278" t="s">
        <v>257</v>
      </c>
      <c r="B21" s="285"/>
      <c r="C21" s="285"/>
      <c r="D21" s="286"/>
      <c r="E21" s="286"/>
      <c r="F21" s="286"/>
      <c r="G21" s="287"/>
      <c r="H21" s="282"/>
      <c r="I21" s="282"/>
    </row>
    <row r="22" spans="1:9" ht="11.25" customHeight="1" x14ac:dyDescent="0.2">
      <c r="A22" s="303" t="s">
        <v>257</v>
      </c>
      <c r="B22" s="286"/>
      <c r="C22" s="285"/>
      <c r="D22" s="286"/>
      <c r="E22" s="286"/>
      <c r="F22" s="286"/>
      <c r="G22" s="287"/>
      <c r="H22" s="282"/>
      <c r="I22" s="282"/>
    </row>
    <row r="23" spans="1:9" ht="11.25" customHeight="1" x14ac:dyDescent="0.2">
      <c r="A23" s="283" t="s">
        <v>257</v>
      </c>
      <c r="B23" s="285"/>
      <c r="C23" s="285"/>
      <c r="D23" s="286"/>
      <c r="E23" s="286"/>
      <c r="F23" s="286"/>
      <c r="G23" s="287"/>
      <c r="H23" s="282"/>
      <c r="I23" s="282"/>
    </row>
    <row r="24" spans="1:9" ht="11.25" customHeight="1" x14ac:dyDescent="0.2">
      <c r="A24" s="283" t="s">
        <v>237</v>
      </c>
      <c r="B24" s="285"/>
      <c r="C24" s="285"/>
      <c r="D24" s="286"/>
      <c r="E24" s="286"/>
      <c r="F24" s="286"/>
      <c r="G24" s="287"/>
      <c r="H24" s="282"/>
      <c r="I24" s="282"/>
    </row>
    <row r="25" spans="1:9" ht="11.25" customHeight="1" x14ac:dyDescent="0.2">
      <c r="A25" s="283" t="s">
        <v>237</v>
      </c>
      <c r="B25" s="285"/>
      <c r="C25" s="285"/>
      <c r="D25" s="286"/>
      <c r="E25" s="286"/>
      <c r="F25" s="286"/>
      <c r="G25" s="287"/>
      <c r="H25" s="282"/>
      <c r="I25" s="282"/>
    </row>
    <row r="26" spans="1:9" ht="11.25" customHeight="1" x14ac:dyDescent="0.2">
      <c r="A26" s="133" t="s">
        <v>258</v>
      </c>
      <c r="B26" s="301">
        <f t="shared" ref="B26:I26" si="2">SUM(B27:B31)</f>
        <v>0</v>
      </c>
      <c r="C26" s="301">
        <f t="shared" si="2"/>
        <v>0</v>
      </c>
      <c r="D26" s="301">
        <f t="shared" si="2"/>
        <v>0</v>
      </c>
      <c r="E26" s="301">
        <f t="shared" si="2"/>
        <v>0</v>
      </c>
      <c r="F26" s="301">
        <f t="shared" si="2"/>
        <v>0</v>
      </c>
      <c r="G26" s="301">
        <f t="shared" si="2"/>
        <v>0</v>
      </c>
      <c r="H26" s="301">
        <f t="shared" si="2"/>
        <v>0</v>
      </c>
      <c r="I26" s="301">
        <f t="shared" si="2"/>
        <v>0</v>
      </c>
    </row>
    <row r="27" spans="1:9" ht="11.25" customHeight="1" x14ac:dyDescent="0.2">
      <c r="A27" s="278" t="s">
        <v>259</v>
      </c>
      <c r="B27" s="285"/>
      <c r="C27" s="285"/>
      <c r="D27" s="286"/>
      <c r="E27" s="286"/>
      <c r="F27" s="286"/>
      <c r="G27" s="287"/>
      <c r="H27" s="282"/>
      <c r="I27" s="282"/>
    </row>
    <row r="28" spans="1:9" ht="11.25" customHeight="1" x14ac:dyDescent="0.2">
      <c r="A28" s="283" t="s">
        <v>259</v>
      </c>
      <c r="B28" s="285"/>
      <c r="C28" s="285"/>
      <c r="D28" s="286"/>
      <c r="E28" s="286"/>
      <c r="F28" s="286"/>
      <c r="G28" s="287"/>
      <c r="H28" s="282"/>
      <c r="I28" s="282"/>
    </row>
    <row r="29" spans="1:9" ht="11.25" customHeight="1" x14ac:dyDescent="0.2">
      <c r="A29" s="283" t="s">
        <v>259</v>
      </c>
      <c r="B29" s="285"/>
      <c r="C29" s="285"/>
      <c r="D29" s="286"/>
      <c r="E29" s="286"/>
      <c r="F29" s="286"/>
      <c r="G29" s="287"/>
      <c r="H29" s="282"/>
      <c r="I29" s="282"/>
    </row>
    <row r="30" spans="1:9" ht="11.25" customHeight="1" x14ac:dyDescent="0.2">
      <c r="A30" s="283" t="s">
        <v>237</v>
      </c>
      <c r="B30" s="285"/>
      <c r="C30" s="285"/>
      <c r="D30" s="286"/>
      <c r="E30" s="286"/>
      <c r="F30" s="286"/>
      <c r="G30" s="287"/>
      <c r="H30" s="282"/>
      <c r="I30" s="282"/>
    </row>
    <row r="31" spans="1:9" ht="11.25" customHeight="1" x14ac:dyDescent="0.2">
      <c r="A31" s="284" t="s">
        <v>237</v>
      </c>
      <c r="B31" s="285"/>
      <c r="C31" s="285"/>
      <c r="D31" s="286"/>
      <c r="E31" s="286"/>
      <c r="F31" s="286"/>
      <c r="G31" s="287"/>
      <c r="H31" s="282"/>
      <c r="I31" s="282"/>
    </row>
    <row r="32" spans="1:9" ht="11.25" customHeight="1" x14ac:dyDescent="0.2">
      <c r="A32" s="118" t="s">
        <v>255</v>
      </c>
      <c r="B32" s="277">
        <f>+B13+B20+B26</f>
        <v>0</v>
      </c>
      <c r="C32" s="277">
        <f t="shared" ref="C32:I32" si="3">+C13+C20+C26</f>
        <v>0</v>
      </c>
      <c r="D32" s="277">
        <f t="shared" si="3"/>
        <v>0</v>
      </c>
      <c r="E32" s="277">
        <f t="shared" si="3"/>
        <v>0</v>
      </c>
      <c r="F32" s="277">
        <f t="shared" si="3"/>
        <v>0</v>
      </c>
      <c r="G32" s="277">
        <f t="shared" si="3"/>
        <v>0</v>
      </c>
      <c r="H32" s="277">
        <f t="shared" si="3"/>
        <v>0</v>
      </c>
      <c r="I32" s="277">
        <f t="shared" si="3"/>
        <v>0</v>
      </c>
    </row>
    <row r="33" spans="1:9" ht="11.25" customHeight="1" x14ac:dyDescent="0.2">
      <c r="A33" s="531" t="s">
        <v>151</v>
      </c>
      <c r="B33" s="531"/>
      <c r="C33" s="531"/>
      <c r="D33" s="305"/>
      <c r="E33" s="306"/>
      <c r="F33" s="306"/>
      <c r="G33" s="306"/>
      <c r="H33" s="306"/>
      <c r="I33" s="306"/>
    </row>
    <row r="34" spans="1:9" ht="11.25" customHeight="1" x14ac:dyDescent="0.2">
      <c r="A34" s="307"/>
      <c r="B34" s="308"/>
      <c r="C34" s="307"/>
      <c r="D34" s="307"/>
      <c r="E34" s="306"/>
      <c r="F34" s="306"/>
      <c r="G34" s="306"/>
      <c r="H34" s="306"/>
      <c r="I34" s="306"/>
    </row>
    <row r="35" spans="1:9" s="7" customFormat="1" ht="11.25" customHeight="1" x14ac:dyDescent="0.2">
      <c r="A35" s="307"/>
      <c r="B35" s="308"/>
      <c r="C35" s="307"/>
      <c r="D35" s="307"/>
      <c r="E35" s="306"/>
      <c r="F35" s="306"/>
      <c r="G35" s="306"/>
      <c r="H35" s="306"/>
      <c r="I35" s="306"/>
    </row>
    <row r="36" spans="1:9" ht="11.25" customHeight="1" x14ac:dyDescent="0.2">
      <c r="A36" s="309"/>
      <c r="B36" s="310"/>
      <c r="C36" s="309"/>
      <c r="D36" s="307"/>
      <c r="E36" s="306"/>
      <c r="F36" s="306"/>
      <c r="G36" s="306"/>
      <c r="H36" s="306"/>
      <c r="I36" s="306"/>
    </row>
    <row r="37" spans="1:9" ht="11.25" customHeight="1" x14ac:dyDescent="0.2">
      <c r="A37" s="24"/>
      <c r="B37" s="36"/>
      <c r="C37" s="24"/>
      <c r="D37" s="4"/>
    </row>
    <row r="38" spans="1:9" ht="11.25" customHeight="1" x14ac:dyDescent="0.2">
      <c r="A38" s="24"/>
      <c r="B38" s="4"/>
      <c r="C38" s="4"/>
      <c r="D38" s="4"/>
    </row>
    <row r="39" spans="1:9" ht="11.25" customHeight="1" x14ac:dyDescent="0.2">
      <c r="A39" s="24"/>
      <c r="B39" s="4"/>
      <c r="C39" s="4"/>
      <c r="D39" s="4"/>
    </row>
    <row r="40" spans="1:9" ht="11.25" customHeight="1" x14ac:dyDescent="0.2">
      <c r="A40" s="24"/>
      <c r="B40" s="4"/>
      <c r="C40" s="4"/>
      <c r="D40" s="4"/>
      <c r="E40" s="7"/>
      <c r="F40" s="7"/>
      <c r="G40" s="7"/>
      <c r="H40" s="7"/>
      <c r="I40" s="7"/>
    </row>
    <row r="41" spans="1:9" ht="11.25" customHeight="1" x14ac:dyDescent="0.2">
      <c r="A41" s="5"/>
      <c r="B41" s="1"/>
      <c r="C41" s="1"/>
      <c r="D41" s="1"/>
    </row>
  </sheetData>
  <sheetProtection password="C236" sheet="1" formatColumns="0" selectLockedCells="1"/>
  <mergeCells count="18">
    <mergeCell ref="F10:F11"/>
    <mergeCell ref="A33:C33"/>
    <mergeCell ref="A7:D7"/>
    <mergeCell ref="A8:C8"/>
    <mergeCell ref="A9:A12"/>
    <mergeCell ref="B9:B11"/>
    <mergeCell ref="C10:D10"/>
    <mergeCell ref="C9:F9"/>
    <mergeCell ref="A6:I6"/>
    <mergeCell ref="A1:D1"/>
    <mergeCell ref="A2:D2"/>
    <mergeCell ref="A4:D4"/>
    <mergeCell ref="A5:D5"/>
    <mergeCell ref="G9:G11"/>
    <mergeCell ref="A3:I3"/>
    <mergeCell ref="H9:H12"/>
    <mergeCell ref="I9:I12"/>
    <mergeCell ref="E10:E1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workbookViewId="0">
      <selection activeCell="A37" sqref="A37"/>
    </sheetView>
  </sheetViews>
  <sheetFormatPr defaultRowHeight="11.25" customHeight="1" x14ac:dyDescent="0.2"/>
  <cols>
    <col min="1" max="1" width="63.140625" style="1" bestFit="1" customWidth="1"/>
    <col min="2" max="2" width="32.5703125" style="1" customWidth="1"/>
    <col min="3" max="3" width="40.5703125" style="1" bestFit="1" customWidth="1"/>
    <col min="4" max="16384" width="9.140625" style="1"/>
  </cols>
  <sheetData>
    <row r="1" spans="1:3" ht="15.75" x14ac:dyDescent="0.25">
      <c r="A1" s="79" t="s">
        <v>106</v>
      </c>
    </row>
    <row r="2" spans="1:3" ht="11.25" customHeight="1" x14ac:dyDescent="0.2">
      <c r="A2" s="20"/>
    </row>
    <row r="3" spans="1:3" ht="11.25" customHeight="1" x14ac:dyDescent="0.2">
      <c r="A3" s="409" t="s">
        <v>357</v>
      </c>
      <c r="B3" s="409"/>
      <c r="C3" s="409"/>
    </row>
    <row r="4" spans="1:3" ht="11.25" customHeight="1" x14ac:dyDescent="0.2">
      <c r="A4" s="409" t="s">
        <v>358</v>
      </c>
      <c r="B4" s="409"/>
      <c r="C4" s="409"/>
    </row>
    <row r="5" spans="1:3" ht="11.25" customHeight="1" x14ac:dyDescent="0.2">
      <c r="A5" s="410" t="s">
        <v>0</v>
      </c>
      <c r="B5" s="410"/>
      <c r="C5" s="410"/>
    </row>
    <row r="6" spans="1:3" s="3" customFormat="1" ht="11.25" customHeight="1" x14ac:dyDescent="0.15">
      <c r="A6" s="411" t="s">
        <v>107</v>
      </c>
      <c r="B6" s="411"/>
      <c r="C6" s="411"/>
    </row>
    <row r="7" spans="1:3" s="3" customFormat="1" ht="11.25" customHeight="1" x14ac:dyDescent="0.2">
      <c r="A7" s="410" t="s">
        <v>4</v>
      </c>
      <c r="B7" s="410"/>
      <c r="C7" s="410"/>
    </row>
    <row r="8" spans="1:3" s="3" customFormat="1" ht="11.25" customHeight="1" x14ac:dyDescent="0.2">
      <c r="A8" s="409" t="s">
        <v>380</v>
      </c>
      <c r="B8" s="409"/>
      <c r="C8" s="409"/>
    </row>
    <row r="9" spans="1:3" ht="11.25" customHeight="1" x14ac:dyDescent="0.2">
      <c r="A9" s="21"/>
      <c r="B9" s="21"/>
      <c r="C9" s="21"/>
    </row>
    <row r="10" spans="1:3" ht="11.25" customHeight="1" x14ac:dyDescent="0.2">
      <c r="A10" s="1" t="s">
        <v>217</v>
      </c>
      <c r="C10" s="19">
        <v>1</v>
      </c>
    </row>
    <row r="11" spans="1:3" ht="11.25" customHeight="1" x14ac:dyDescent="0.2">
      <c r="A11" s="132" t="s">
        <v>250</v>
      </c>
      <c r="B11" s="532" t="s">
        <v>251</v>
      </c>
      <c r="C11" s="533"/>
    </row>
    <row r="12" spans="1:3" ht="11.25" customHeight="1" x14ac:dyDescent="0.2">
      <c r="A12" s="13" t="s">
        <v>252</v>
      </c>
      <c r="B12" s="444">
        <v>15619987.140000001</v>
      </c>
      <c r="C12" s="445"/>
    </row>
    <row r="13" spans="1:3" ht="11.25" customHeight="1" x14ac:dyDescent="0.2">
      <c r="C13" s="19"/>
    </row>
    <row r="14" spans="1:3" ht="11.25" customHeight="1" x14ac:dyDescent="0.2">
      <c r="A14" s="96" t="s">
        <v>15</v>
      </c>
      <c r="B14" s="84" t="s">
        <v>3</v>
      </c>
      <c r="C14" s="172" t="s">
        <v>8</v>
      </c>
    </row>
    <row r="15" spans="1:3" ht="11.25" customHeight="1" x14ac:dyDescent="0.2">
      <c r="A15" s="9" t="s">
        <v>70</v>
      </c>
      <c r="B15" s="311">
        <v>8875151.7699999996</v>
      </c>
      <c r="C15" s="348">
        <v>0.58230000000000004</v>
      </c>
    </row>
    <row r="16" spans="1:3" ht="11.25" customHeight="1" x14ac:dyDescent="0.2">
      <c r="A16" s="9" t="s">
        <v>36</v>
      </c>
      <c r="B16" s="311">
        <v>8230520.4900000002</v>
      </c>
      <c r="C16" s="348">
        <v>0.54</v>
      </c>
    </row>
    <row r="17" spans="1:3" ht="11.25" customHeight="1" x14ac:dyDescent="0.2">
      <c r="A17" s="22" t="s">
        <v>51</v>
      </c>
      <c r="B17" s="313">
        <v>7818994.4699999997</v>
      </c>
      <c r="C17" s="349">
        <v>0.51300000000000001</v>
      </c>
    </row>
    <row r="18" spans="1:3" ht="11.25" customHeight="1" x14ac:dyDescent="0.2">
      <c r="A18" s="4"/>
      <c r="B18" s="4"/>
      <c r="C18" s="4"/>
    </row>
    <row r="19" spans="1:3" ht="11.25" customHeight="1" x14ac:dyDescent="0.2">
      <c r="A19" s="96" t="s">
        <v>112</v>
      </c>
      <c r="B19" s="84" t="s">
        <v>3</v>
      </c>
      <c r="C19" s="172" t="s">
        <v>8</v>
      </c>
    </row>
    <row r="20" spans="1:3" ht="11.25" customHeight="1" x14ac:dyDescent="0.2">
      <c r="A20" s="9" t="s">
        <v>9</v>
      </c>
      <c r="B20" s="311">
        <v>0</v>
      </c>
      <c r="C20" s="312">
        <v>0</v>
      </c>
    </row>
    <row r="21" spans="1:3" ht="11.25" customHeight="1" x14ac:dyDescent="0.2">
      <c r="A21" s="22" t="s">
        <v>14</v>
      </c>
      <c r="B21" s="313">
        <v>0</v>
      </c>
      <c r="C21" s="314">
        <v>0</v>
      </c>
    </row>
    <row r="22" spans="1:3" ht="11.25" customHeight="1" x14ac:dyDescent="0.2">
      <c r="A22" s="4"/>
      <c r="B22" s="4"/>
      <c r="C22" s="4"/>
    </row>
    <row r="23" spans="1:3" ht="11.25" customHeight="1" x14ac:dyDescent="0.2">
      <c r="A23" s="96" t="s">
        <v>17</v>
      </c>
      <c r="B23" s="84" t="s">
        <v>3</v>
      </c>
      <c r="C23" s="172" t="s">
        <v>8</v>
      </c>
    </row>
    <row r="24" spans="1:3" ht="11.25" customHeight="1" x14ac:dyDescent="0.2">
      <c r="A24" s="9" t="s">
        <v>134</v>
      </c>
      <c r="B24" s="311">
        <v>0</v>
      </c>
      <c r="C24" s="312"/>
    </row>
    <row r="25" spans="1:3" ht="11.25" customHeight="1" x14ac:dyDescent="0.2">
      <c r="A25" s="22" t="s">
        <v>14</v>
      </c>
      <c r="B25" s="313">
        <v>3353175.02</v>
      </c>
      <c r="C25" s="314">
        <v>22</v>
      </c>
    </row>
    <row r="26" spans="1:3" ht="11.25" customHeight="1" x14ac:dyDescent="0.2">
      <c r="A26" s="4"/>
      <c r="B26" s="4"/>
      <c r="C26" s="4"/>
    </row>
    <row r="27" spans="1:3" ht="11.25" customHeight="1" x14ac:dyDescent="0.2">
      <c r="A27" s="96" t="s">
        <v>2</v>
      </c>
      <c r="B27" s="84" t="s">
        <v>3</v>
      </c>
      <c r="C27" s="172" t="s">
        <v>8</v>
      </c>
    </row>
    <row r="28" spans="1:3" ht="11.25" customHeight="1" x14ac:dyDescent="0.2">
      <c r="A28" s="9" t="s">
        <v>18</v>
      </c>
      <c r="B28" s="311">
        <v>0</v>
      </c>
      <c r="C28" s="312"/>
    </row>
    <row r="29" spans="1:3" ht="11.25" customHeight="1" x14ac:dyDescent="0.2">
      <c r="A29" s="9" t="s">
        <v>19</v>
      </c>
      <c r="B29" s="311">
        <v>3353175.02</v>
      </c>
      <c r="C29" s="312">
        <v>22</v>
      </c>
    </row>
    <row r="30" spans="1:3" ht="11.25" customHeight="1" x14ac:dyDescent="0.2">
      <c r="A30" s="9" t="s">
        <v>75</v>
      </c>
      <c r="B30" s="311">
        <v>2438672.7400000002</v>
      </c>
      <c r="C30" s="312">
        <v>16</v>
      </c>
    </row>
    <row r="31" spans="1:3" ht="11.25" customHeight="1" x14ac:dyDescent="0.2">
      <c r="A31" s="22" t="s">
        <v>37</v>
      </c>
      <c r="B31" s="313">
        <v>1066919.32</v>
      </c>
      <c r="C31" s="314">
        <v>7</v>
      </c>
    </row>
    <row r="32" spans="1:3" ht="11.25" customHeight="1" x14ac:dyDescent="0.2">
      <c r="A32" s="4"/>
      <c r="B32" s="4"/>
      <c r="C32" s="4"/>
    </row>
    <row r="33" spans="1:4" ht="11.25" customHeight="1" x14ac:dyDescent="0.2">
      <c r="A33" s="534" t="s">
        <v>5</v>
      </c>
      <c r="B33" s="423" t="s">
        <v>136</v>
      </c>
      <c r="C33" s="423" t="s">
        <v>131</v>
      </c>
      <c r="D33" s="4"/>
    </row>
    <row r="34" spans="1:4" ht="27" customHeight="1" x14ac:dyDescent="0.2">
      <c r="A34" s="535"/>
      <c r="B34" s="425"/>
      <c r="C34" s="425" t="s">
        <v>50</v>
      </c>
      <c r="D34" s="4"/>
    </row>
    <row r="35" spans="1:4" ht="11.25" customHeight="1" x14ac:dyDescent="0.2">
      <c r="A35" s="14" t="s">
        <v>135</v>
      </c>
      <c r="B35" s="313">
        <v>756797.65</v>
      </c>
      <c r="C35" s="314">
        <v>15977.06</v>
      </c>
    </row>
    <row r="36" spans="1:4" ht="11.25" customHeight="1" x14ac:dyDescent="0.2">
      <c r="A36" s="315" t="s">
        <v>390</v>
      </c>
      <c r="B36" s="315"/>
      <c r="C36" s="315"/>
    </row>
    <row r="37" spans="1:4" s="4" customFormat="1" ht="11.25" customHeight="1" x14ac:dyDescent="0.2">
      <c r="A37" s="307"/>
      <c r="B37" s="307"/>
      <c r="C37" s="307"/>
    </row>
    <row r="38" spans="1:4" ht="11.25" customHeight="1" x14ac:dyDescent="0.2">
      <c r="A38" s="316"/>
      <c r="B38" s="316"/>
      <c r="C38" s="316"/>
    </row>
    <row r="39" spans="1:4" ht="11.25" customHeight="1" x14ac:dyDescent="0.2">
      <c r="A39" s="316"/>
      <c r="B39" s="316"/>
      <c r="C39" s="316"/>
    </row>
  </sheetData>
  <sheetProtection password="C236" sheet="1" formatColumns="0" selectLockedCells="1"/>
  <mergeCells count="11">
    <mergeCell ref="A3:C3"/>
    <mergeCell ref="A8:C8"/>
    <mergeCell ref="A4:C4"/>
    <mergeCell ref="A5:C5"/>
    <mergeCell ref="A6:C6"/>
    <mergeCell ref="A7:C7"/>
    <mergeCell ref="B33:B34"/>
    <mergeCell ref="C33:C34"/>
    <mergeCell ref="B11:C11"/>
    <mergeCell ref="B12:C12"/>
    <mergeCell ref="A33:A34"/>
  </mergeCells>
  <phoneticPr fontId="0" type="noConversion"/>
  <pageMargins left="0.39370078740157483" right="0.39370078740157483" top="0.98425196850393704" bottom="0.98425196850393704" header="0" footer="0.19685039370078741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opLeftCell="A16" zoomScaleNormal="100" workbookViewId="0">
      <selection activeCell="F30" sqref="F30"/>
    </sheetView>
  </sheetViews>
  <sheetFormatPr defaultRowHeight="12.75" x14ac:dyDescent="0.2"/>
  <cols>
    <col min="1" max="1" width="60.7109375" style="101" customWidth="1"/>
    <col min="2" max="4" width="9.140625" style="101"/>
    <col min="5" max="5" width="8.28515625" style="101" customWidth="1"/>
    <col min="6" max="6" width="16" style="101" customWidth="1"/>
    <col min="7" max="7" width="18.85546875" style="101" bestFit="1" customWidth="1"/>
    <col min="8" max="16384" width="9.140625" style="101"/>
  </cols>
  <sheetData>
    <row r="1" spans="1:8" ht="15.75" x14ac:dyDescent="0.25">
      <c r="A1" s="98" t="s">
        <v>182</v>
      </c>
      <c r="B1" s="99"/>
      <c r="C1" s="99"/>
      <c r="D1" s="99"/>
      <c r="E1" s="99"/>
      <c r="F1" s="100"/>
      <c r="G1" s="100"/>
    </row>
    <row r="2" spans="1:8" x14ac:dyDescent="0.2">
      <c r="A2" s="99"/>
      <c r="B2" s="99"/>
      <c r="C2" s="99"/>
      <c r="D2" s="99"/>
      <c r="E2" s="99"/>
      <c r="F2" s="100"/>
      <c r="G2" s="100"/>
    </row>
    <row r="3" spans="1:8" x14ac:dyDescent="0.2">
      <c r="A3" s="386" t="s">
        <v>357</v>
      </c>
      <c r="B3" s="386"/>
      <c r="C3" s="386"/>
      <c r="D3" s="386"/>
      <c r="E3" s="386"/>
      <c r="F3" s="386"/>
      <c r="G3" s="386"/>
    </row>
    <row r="4" spans="1:8" x14ac:dyDescent="0.2">
      <c r="A4" s="386" t="s">
        <v>358</v>
      </c>
      <c r="B4" s="386"/>
      <c r="C4" s="386"/>
      <c r="D4" s="386"/>
      <c r="E4" s="386"/>
      <c r="F4" s="386"/>
      <c r="G4" s="386"/>
    </row>
    <row r="5" spans="1:8" x14ac:dyDescent="0.2">
      <c r="A5" s="387" t="s">
        <v>0</v>
      </c>
      <c r="B5" s="387"/>
      <c r="C5" s="387"/>
      <c r="D5" s="387"/>
      <c r="E5" s="387"/>
      <c r="F5" s="387"/>
      <c r="G5" s="387"/>
    </row>
    <row r="6" spans="1:8" x14ac:dyDescent="0.2">
      <c r="A6" s="388" t="s">
        <v>11</v>
      </c>
      <c r="B6" s="388"/>
      <c r="C6" s="388"/>
      <c r="D6" s="388"/>
      <c r="E6" s="388"/>
      <c r="F6" s="388"/>
      <c r="G6" s="388"/>
    </row>
    <row r="7" spans="1:8" x14ac:dyDescent="0.2">
      <c r="A7" s="387" t="s">
        <v>4</v>
      </c>
      <c r="B7" s="387"/>
      <c r="C7" s="387"/>
      <c r="D7" s="387"/>
      <c r="E7" s="387"/>
      <c r="F7" s="387"/>
      <c r="G7" s="387"/>
    </row>
    <row r="8" spans="1:8" x14ac:dyDescent="0.2">
      <c r="A8" s="386" t="s">
        <v>360</v>
      </c>
      <c r="B8" s="386"/>
      <c r="C8" s="386"/>
      <c r="D8" s="386"/>
      <c r="E8" s="386"/>
      <c r="F8" s="386"/>
      <c r="G8" s="386"/>
    </row>
    <row r="9" spans="1:8" x14ac:dyDescent="0.2">
      <c r="A9" s="100"/>
      <c r="B9" s="100"/>
      <c r="C9" s="100"/>
      <c r="D9" s="100"/>
      <c r="E9" s="100"/>
      <c r="F9" s="100"/>
      <c r="G9" s="100"/>
    </row>
    <row r="10" spans="1:8" x14ac:dyDescent="0.2">
      <c r="A10" s="100" t="s">
        <v>185</v>
      </c>
      <c r="B10" s="100"/>
      <c r="C10" s="100"/>
      <c r="D10" s="100"/>
      <c r="E10" s="100"/>
      <c r="F10" s="100"/>
      <c r="G10" s="102">
        <v>1</v>
      </c>
    </row>
    <row r="11" spans="1:8" x14ac:dyDescent="0.2">
      <c r="A11" s="376" t="s">
        <v>15</v>
      </c>
      <c r="B11" s="376"/>
      <c r="C11" s="376"/>
      <c r="D11" s="376"/>
      <c r="E11" s="377"/>
      <c r="F11" s="372" t="s">
        <v>56</v>
      </c>
      <c r="G11" s="373"/>
    </row>
    <row r="12" spans="1:8" x14ac:dyDescent="0.2">
      <c r="A12" s="378"/>
      <c r="B12" s="378"/>
      <c r="C12" s="378"/>
      <c r="D12" s="378"/>
      <c r="E12" s="379"/>
      <c r="F12" s="374" t="s">
        <v>38</v>
      </c>
      <c r="G12" s="375"/>
    </row>
    <row r="13" spans="1:8" x14ac:dyDescent="0.2">
      <c r="A13" s="378"/>
      <c r="B13" s="378"/>
      <c r="C13" s="378"/>
      <c r="D13" s="378"/>
      <c r="E13" s="379"/>
      <c r="F13" s="382" t="s">
        <v>57</v>
      </c>
      <c r="G13" s="384" t="s">
        <v>340</v>
      </c>
      <c r="H13" s="103"/>
    </row>
    <row r="14" spans="1:8" x14ac:dyDescent="0.2">
      <c r="A14" s="378"/>
      <c r="B14" s="378"/>
      <c r="C14" s="378"/>
      <c r="D14" s="378"/>
      <c r="E14" s="379"/>
      <c r="F14" s="383"/>
      <c r="G14" s="385"/>
      <c r="H14" s="103"/>
    </row>
    <row r="15" spans="1:8" x14ac:dyDescent="0.2">
      <c r="A15" s="378"/>
      <c r="B15" s="378"/>
      <c r="C15" s="378"/>
      <c r="D15" s="378"/>
      <c r="E15" s="379"/>
      <c r="F15" s="383"/>
      <c r="G15" s="385"/>
      <c r="H15" s="103"/>
    </row>
    <row r="16" spans="1:8" x14ac:dyDescent="0.2">
      <c r="A16" s="378"/>
      <c r="B16" s="378"/>
      <c r="C16" s="378"/>
      <c r="D16" s="378"/>
      <c r="E16" s="379"/>
      <c r="F16" s="383"/>
      <c r="G16" s="385"/>
      <c r="H16" s="104"/>
    </row>
    <row r="17" spans="1:10" x14ac:dyDescent="0.2">
      <c r="A17" s="380"/>
      <c r="B17" s="380"/>
      <c r="C17" s="380"/>
      <c r="D17" s="380"/>
      <c r="E17" s="381"/>
      <c r="F17" s="105" t="s">
        <v>66</v>
      </c>
      <c r="G17" s="160" t="s">
        <v>67</v>
      </c>
      <c r="H17" s="104"/>
    </row>
    <row r="18" spans="1:10" x14ac:dyDescent="0.2">
      <c r="A18" s="106" t="s">
        <v>44</v>
      </c>
      <c r="B18" s="106"/>
      <c r="C18" s="106"/>
      <c r="D18" s="106"/>
      <c r="E18" s="106"/>
      <c r="F18" s="186">
        <f>SUM(F19:F21)</f>
        <v>9820908.9100000001</v>
      </c>
      <c r="G18" s="186">
        <f>SUM(G19:G21)</f>
        <v>0</v>
      </c>
      <c r="H18" s="107"/>
    </row>
    <row r="19" spans="1:10" x14ac:dyDescent="0.2">
      <c r="A19" s="108" t="s">
        <v>188</v>
      </c>
      <c r="B19" s="106"/>
      <c r="C19" s="106"/>
      <c r="D19" s="106"/>
      <c r="E19" s="106"/>
      <c r="F19" s="192">
        <v>9820908.9100000001</v>
      </c>
      <c r="G19" s="193">
        <v>0</v>
      </c>
      <c r="H19" s="107"/>
    </row>
    <row r="20" spans="1:10" x14ac:dyDescent="0.2">
      <c r="A20" s="108" t="s">
        <v>190</v>
      </c>
      <c r="B20" s="106"/>
      <c r="C20" s="106"/>
      <c r="D20" s="106"/>
      <c r="E20" s="106"/>
      <c r="F20" s="192"/>
      <c r="G20" s="193">
        <v>0</v>
      </c>
      <c r="H20" s="107"/>
    </row>
    <row r="21" spans="1:10" x14ac:dyDescent="0.2">
      <c r="A21" s="108" t="s">
        <v>191</v>
      </c>
      <c r="B21" s="106"/>
      <c r="C21" s="106"/>
      <c r="D21" s="106"/>
      <c r="E21" s="106"/>
      <c r="F21" s="192"/>
      <c r="G21" s="193">
        <v>0</v>
      </c>
      <c r="H21" s="107"/>
    </row>
    <row r="22" spans="1:10" x14ac:dyDescent="0.2">
      <c r="A22" s="106" t="s">
        <v>72</v>
      </c>
      <c r="B22" s="106"/>
      <c r="C22" s="106"/>
      <c r="D22" s="106"/>
      <c r="E22" s="106"/>
      <c r="F22" s="187">
        <f>SUM(F23:F26)</f>
        <v>945757.14</v>
      </c>
      <c r="G22" s="187">
        <f>SUM(G23:G26)</f>
        <v>0</v>
      </c>
      <c r="H22" s="107"/>
    </row>
    <row r="23" spans="1:10" x14ac:dyDescent="0.2">
      <c r="A23" s="109" t="s">
        <v>45</v>
      </c>
      <c r="B23" s="106"/>
      <c r="C23" s="106"/>
      <c r="D23" s="106"/>
      <c r="E23" s="106"/>
      <c r="F23" s="192"/>
      <c r="G23" s="193">
        <v>0</v>
      </c>
      <c r="H23" s="107"/>
    </row>
    <row r="24" spans="1:10" x14ac:dyDescent="0.2">
      <c r="A24" s="109" t="s">
        <v>183</v>
      </c>
      <c r="B24" s="106"/>
      <c r="C24" s="106"/>
      <c r="D24" s="106"/>
      <c r="E24" s="106"/>
      <c r="F24" s="192">
        <v>185966.72</v>
      </c>
      <c r="G24" s="193">
        <v>0</v>
      </c>
      <c r="H24" s="107"/>
      <c r="J24" s="116"/>
    </row>
    <row r="25" spans="1:10" x14ac:dyDescent="0.2">
      <c r="A25" s="109" t="s">
        <v>184</v>
      </c>
      <c r="B25" s="106"/>
      <c r="C25" s="106"/>
      <c r="D25" s="106"/>
      <c r="E25" s="106"/>
      <c r="F25" s="192">
        <v>759790.42</v>
      </c>
      <c r="G25" s="193">
        <v>0</v>
      </c>
      <c r="H25" s="107"/>
    </row>
    <row r="26" spans="1:10" x14ac:dyDescent="0.2">
      <c r="A26" s="110" t="s">
        <v>46</v>
      </c>
      <c r="B26" s="111"/>
      <c r="C26" s="111"/>
      <c r="D26" s="111"/>
      <c r="E26" s="111"/>
      <c r="F26" s="194"/>
      <c r="G26" s="195">
        <v>0</v>
      </c>
      <c r="H26" s="107"/>
    </row>
    <row r="27" spans="1:10" x14ac:dyDescent="0.2">
      <c r="A27" s="106" t="s">
        <v>68</v>
      </c>
      <c r="B27" s="111"/>
      <c r="C27" s="111"/>
      <c r="D27" s="111"/>
      <c r="E27" s="111"/>
      <c r="F27" s="188">
        <f>+F18-F22</f>
        <v>8875151.7699999996</v>
      </c>
      <c r="G27" s="188">
        <f>+G18-G22</f>
        <v>0</v>
      </c>
      <c r="H27" s="107"/>
    </row>
    <row r="28" spans="1:10" x14ac:dyDescent="0.2">
      <c r="A28" s="112"/>
      <c r="B28" s="112"/>
      <c r="C28" s="112"/>
      <c r="D28" s="112"/>
      <c r="E28" s="112"/>
      <c r="F28" s="113"/>
      <c r="G28" s="113"/>
    </row>
    <row r="29" spans="1:10" x14ac:dyDescent="0.2">
      <c r="A29" s="368" t="s">
        <v>69</v>
      </c>
      <c r="B29" s="368"/>
      <c r="C29" s="368"/>
      <c r="D29" s="368"/>
      <c r="E29" s="368"/>
      <c r="F29" s="174" t="s">
        <v>3</v>
      </c>
      <c r="G29" s="161" t="s">
        <v>8</v>
      </c>
    </row>
    <row r="30" spans="1:10" x14ac:dyDescent="0.2">
      <c r="A30" s="112" t="s">
        <v>52</v>
      </c>
      <c r="B30" s="117"/>
      <c r="C30" s="117"/>
      <c r="D30" s="117"/>
      <c r="E30" s="117"/>
      <c r="F30" s="339">
        <v>15241704.619999999</v>
      </c>
      <c r="G30" s="162" t="s">
        <v>225</v>
      </c>
    </row>
    <row r="31" spans="1:10" x14ac:dyDescent="0.2">
      <c r="A31" s="114" t="s">
        <v>226</v>
      </c>
      <c r="B31" s="173"/>
      <c r="C31" s="173"/>
      <c r="D31" s="173"/>
      <c r="E31" s="173"/>
      <c r="F31" s="340">
        <f>+F27+G27</f>
        <v>8875151.7699999996</v>
      </c>
      <c r="G31" s="189">
        <f>IF(F30="",0,IF(F30=0,0,+F31/F30))</f>
        <v>0.5822939094590589</v>
      </c>
    </row>
    <row r="32" spans="1:10" x14ac:dyDescent="0.2">
      <c r="A32" s="369" t="s">
        <v>275</v>
      </c>
      <c r="B32" s="369"/>
      <c r="C32" s="369"/>
      <c r="D32" s="369"/>
      <c r="E32" s="370"/>
      <c r="F32" s="341">
        <f>IF(F$30="","",IF(F$30=0,0,F$30*G32))</f>
        <v>8230520.4948000005</v>
      </c>
      <c r="G32" s="190">
        <v>0.54</v>
      </c>
    </row>
    <row r="33" spans="1:9" x14ac:dyDescent="0.2">
      <c r="A33" s="112" t="s">
        <v>321</v>
      </c>
      <c r="B33" s="112"/>
      <c r="C33" s="112"/>
      <c r="D33" s="112"/>
      <c r="E33" s="112"/>
      <c r="F33" s="341">
        <f>IF(F$30="","",IF(F$30=0,0,F$30*G33))</f>
        <v>7818994.4700600002</v>
      </c>
      <c r="G33" s="191">
        <f>+G32*0.95</f>
        <v>0.51300000000000001</v>
      </c>
    </row>
    <row r="34" spans="1:9" x14ac:dyDescent="0.2">
      <c r="A34" s="112" t="s">
        <v>322</v>
      </c>
      <c r="B34" s="112"/>
      <c r="C34" s="112"/>
      <c r="D34" s="112"/>
      <c r="E34" s="112"/>
      <c r="F34" s="341">
        <f>IF(F$30="","",IF(F$30=0,0,F$30*G34))</f>
        <v>7407468.4453199999</v>
      </c>
      <c r="G34" s="191">
        <f>+G32*0.9</f>
        <v>0.48600000000000004</v>
      </c>
    </row>
    <row r="35" spans="1:9" s="116" customFormat="1" x14ac:dyDescent="0.2">
      <c r="A35" s="115" t="s">
        <v>151</v>
      </c>
      <c r="B35" s="115"/>
      <c r="C35" s="115"/>
      <c r="D35" s="115"/>
      <c r="E35" s="115"/>
      <c r="F35" s="115"/>
      <c r="G35" s="115"/>
    </row>
    <row r="36" spans="1:9" ht="23.25" customHeight="1" x14ac:dyDescent="0.2">
      <c r="A36" s="371" t="s">
        <v>221</v>
      </c>
      <c r="B36" s="371"/>
      <c r="C36" s="371"/>
      <c r="D36" s="371"/>
      <c r="E36" s="371"/>
      <c r="F36" s="371"/>
      <c r="G36" s="371"/>
      <c r="H36" s="107"/>
    </row>
    <row r="37" spans="1:9" x14ac:dyDescent="0.2">
      <c r="A37" s="371" t="s">
        <v>222</v>
      </c>
      <c r="B37" s="371"/>
      <c r="C37" s="371"/>
      <c r="D37" s="371"/>
      <c r="E37" s="371"/>
      <c r="F37" s="371"/>
      <c r="G37" s="371"/>
    </row>
    <row r="40" spans="1:9" ht="16.5" thickBot="1" x14ac:dyDescent="0.25">
      <c r="A40" s="361" t="s">
        <v>265</v>
      </c>
      <c r="B40" s="361"/>
      <c r="C40" s="361"/>
      <c r="D40" s="361"/>
      <c r="E40" s="361"/>
      <c r="F40" s="361"/>
      <c r="G40" s="361"/>
      <c r="H40" s="361"/>
      <c r="I40" s="361"/>
    </row>
    <row r="41" spans="1:9" ht="13.5" thickBot="1" x14ac:dyDescent="0.25">
      <c r="A41" s="362" t="s">
        <v>266</v>
      </c>
      <c r="B41" s="362"/>
      <c r="C41" s="362"/>
      <c r="D41" s="362"/>
      <c r="E41" s="362"/>
      <c r="F41" s="362"/>
      <c r="G41" s="362"/>
      <c r="H41" s="362"/>
      <c r="I41" s="363"/>
    </row>
    <row r="42" spans="1:9" ht="13.5" thickBot="1" x14ac:dyDescent="0.25">
      <c r="A42" s="364" t="s">
        <v>154</v>
      </c>
      <c r="B42" s="364"/>
      <c r="C42" s="365"/>
      <c r="D42" s="366" t="s">
        <v>155</v>
      </c>
      <c r="E42" s="364"/>
      <c r="F42" s="365"/>
      <c r="G42" s="366" t="s">
        <v>156</v>
      </c>
      <c r="H42" s="364"/>
      <c r="I42" s="365"/>
    </row>
    <row r="43" spans="1:9" ht="13.5" thickBot="1" x14ac:dyDescent="0.25">
      <c r="A43" s="364" t="s">
        <v>349</v>
      </c>
      <c r="B43" s="364"/>
      <c r="C43" s="365"/>
      <c r="D43" s="366" t="s">
        <v>157</v>
      </c>
      <c r="E43" s="364"/>
      <c r="F43" s="365"/>
      <c r="G43" s="366" t="s">
        <v>158</v>
      </c>
      <c r="H43" s="364"/>
      <c r="I43" s="365"/>
    </row>
    <row r="44" spans="1:9" x14ac:dyDescent="0.2">
      <c r="A44" s="134" t="s">
        <v>267</v>
      </c>
      <c r="B44" s="359" t="s">
        <v>268</v>
      </c>
      <c r="C44" s="359" t="s">
        <v>159</v>
      </c>
      <c r="D44" s="359" t="s">
        <v>160</v>
      </c>
      <c r="E44" s="359" t="s">
        <v>161</v>
      </c>
      <c r="F44" s="359" t="s">
        <v>268</v>
      </c>
      <c r="G44" s="359" t="s">
        <v>162</v>
      </c>
      <c r="H44" s="359" t="s">
        <v>161</v>
      </c>
      <c r="I44" s="359" t="s">
        <v>268</v>
      </c>
    </row>
    <row r="45" spans="1:9" x14ac:dyDescent="0.2">
      <c r="A45" s="134" t="s">
        <v>269</v>
      </c>
      <c r="B45" s="360"/>
      <c r="C45" s="360"/>
      <c r="D45" s="360"/>
      <c r="E45" s="360"/>
      <c r="F45" s="360"/>
      <c r="G45" s="360"/>
      <c r="H45" s="360"/>
      <c r="I45" s="360"/>
    </row>
    <row r="46" spans="1:9" ht="22.5" x14ac:dyDescent="0.2">
      <c r="A46" s="134"/>
      <c r="B46" s="135"/>
      <c r="C46" s="135"/>
      <c r="D46" s="134" t="s">
        <v>270</v>
      </c>
      <c r="E46" s="135"/>
      <c r="F46" s="135"/>
      <c r="G46" s="134"/>
      <c r="H46" s="135"/>
      <c r="I46" s="135"/>
    </row>
    <row r="47" spans="1:9" ht="23.25" thickBot="1" x14ac:dyDescent="0.25">
      <c r="A47" s="136" t="s">
        <v>66</v>
      </c>
      <c r="B47" s="136" t="s">
        <v>67</v>
      </c>
      <c r="C47" s="136" t="s">
        <v>163</v>
      </c>
      <c r="D47" s="136" t="s">
        <v>271</v>
      </c>
      <c r="E47" s="136" t="s">
        <v>164</v>
      </c>
      <c r="F47" s="136" t="s">
        <v>165</v>
      </c>
      <c r="G47" s="136" t="s">
        <v>166</v>
      </c>
      <c r="H47" s="136" t="s">
        <v>272</v>
      </c>
      <c r="I47" s="136" t="s">
        <v>167</v>
      </c>
    </row>
    <row r="48" spans="1:9" x14ac:dyDescent="0.2">
      <c r="A48" s="197"/>
      <c r="B48" s="197"/>
      <c r="C48" s="197"/>
      <c r="D48" s="197"/>
      <c r="E48" s="197"/>
      <c r="F48" s="197"/>
      <c r="G48" s="197"/>
      <c r="H48" s="197"/>
      <c r="I48" s="198"/>
    </row>
    <row r="49" spans="1:9" ht="13.5" thickBot="1" x14ac:dyDescent="0.25">
      <c r="A49" s="199"/>
      <c r="B49" s="199"/>
      <c r="C49" s="199"/>
      <c r="D49" s="199"/>
      <c r="E49" s="199"/>
      <c r="F49" s="199"/>
      <c r="G49" s="199"/>
      <c r="H49" s="199"/>
      <c r="I49" s="199"/>
    </row>
    <row r="50" spans="1:9" x14ac:dyDescent="0.2">
      <c r="A50" s="367" t="s">
        <v>273</v>
      </c>
      <c r="B50" s="367"/>
      <c r="C50" s="367"/>
      <c r="D50" s="367"/>
      <c r="E50" s="367"/>
      <c r="F50" s="367"/>
      <c r="G50" s="367"/>
      <c r="H50" s="367"/>
      <c r="I50" s="367"/>
    </row>
  </sheetData>
  <sheetProtection password="C236" sheet="1" formatColumns="0" selectLockedCells="1"/>
  <mergeCells count="32">
    <mergeCell ref="A8:G8"/>
    <mergeCell ref="A3:G3"/>
    <mergeCell ref="A4:G4"/>
    <mergeCell ref="A5:G5"/>
    <mergeCell ref="A6:G6"/>
    <mergeCell ref="A7:G7"/>
    <mergeCell ref="A29:E29"/>
    <mergeCell ref="A32:E32"/>
    <mergeCell ref="A36:G36"/>
    <mergeCell ref="A37:G37"/>
    <mergeCell ref="F11:G11"/>
    <mergeCell ref="F12:G12"/>
    <mergeCell ref="A11:E17"/>
    <mergeCell ref="F13:F16"/>
    <mergeCell ref="G13:G16"/>
    <mergeCell ref="A40:I40"/>
    <mergeCell ref="A41:I41"/>
    <mergeCell ref="A42:C42"/>
    <mergeCell ref="D42:F42"/>
    <mergeCell ref="G42:I42"/>
    <mergeCell ref="A50:I50"/>
    <mergeCell ref="A43:C43"/>
    <mergeCell ref="D43:F43"/>
    <mergeCell ref="G43:I43"/>
    <mergeCell ref="B44:B45"/>
    <mergeCell ref="I44:I45"/>
    <mergeCell ref="C44:C45"/>
    <mergeCell ref="D44:D45"/>
    <mergeCell ref="E44:E45"/>
    <mergeCell ref="F44:F45"/>
    <mergeCell ref="G44:G45"/>
    <mergeCell ref="H44:H45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topLeftCell="A16" zoomScaleNormal="100" workbookViewId="0">
      <selection activeCell="N20" sqref="N20"/>
    </sheetView>
  </sheetViews>
  <sheetFormatPr defaultRowHeight="11.25" customHeight="1" x14ac:dyDescent="0.2"/>
  <cols>
    <col min="1" max="1" width="70.28515625" style="137" customWidth="1"/>
    <col min="2" max="2" width="10" style="137" bestFit="1" customWidth="1"/>
    <col min="3" max="3" width="8.7109375" style="137" bestFit="1" customWidth="1"/>
    <col min="4" max="4" width="10" style="137" bestFit="1" customWidth="1"/>
    <col min="5" max="6" width="8.7109375" style="137" bestFit="1" customWidth="1"/>
    <col min="7" max="8" width="10" style="137" bestFit="1" customWidth="1"/>
    <col min="9" max="9" width="8.7109375" style="137" bestFit="1" customWidth="1"/>
    <col min="10" max="10" width="10" style="137" bestFit="1" customWidth="1"/>
    <col min="11" max="12" width="8.7109375" style="137" bestFit="1" customWidth="1"/>
    <col min="13" max="14" width="10" style="137" bestFit="1" customWidth="1"/>
    <col min="15" max="15" width="16.28515625" style="137" bestFit="1" customWidth="1"/>
    <col min="16" max="16384" width="9.140625" style="137"/>
  </cols>
  <sheetData>
    <row r="1" spans="1:15" ht="15.75" x14ac:dyDescent="0.25">
      <c r="A1" s="76" t="s">
        <v>316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1.25" customHeight="1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1.25" customHeight="1" x14ac:dyDescent="0.2">
      <c r="A3" s="409" t="s">
        <v>357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</row>
    <row r="4" spans="1:15" ht="11.25" customHeight="1" x14ac:dyDescent="0.2">
      <c r="A4" s="409" t="s">
        <v>358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</row>
    <row r="5" spans="1:15" ht="11.25" customHeight="1" x14ac:dyDescent="0.2">
      <c r="A5" s="410" t="s">
        <v>0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</row>
    <row r="6" spans="1:15" ht="11.25" customHeight="1" x14ac:dyDescent="0.2">
      <c r="A6" s="411" t="s">
        <v>11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</row>
    <row r="7" spans="1:15" ht="11.25" customHeight="1" x14ac:dyDescent="0.2">
      <c r="A7" s="410" t="s">
        <v>4</v>
      </c>
      <c r="B7" s="410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</row>
    <row r="8" spans="1:15" ht="11.25" customHeight="1" x14ac:dyDescent="0.2">
      <c r="A8" s="409" t="s">
        <v>360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</row>
    <row r="9" spans="1:15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1.25" customHeight="1" x14ac:dyDescent="0.2">
      <c r="A10" s="1" t="s">
        <v>185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9">
        <v>1</v>
      </c>
    </row>
    <row r="11" spans="1:15" ht="11.25" customHeight="1" x14ac:dyDescent="0.2">
      <c r="A11" s="80"/>
      <c r="B11" s="413" t="s">
        <v>56</v>
      </c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5"/>
    </row>
    <row r="12" spans="1:15" ht="11.25" customHeight="1" x14ac:dyDescent="0.2">
      <c r="A12" s="139"/>
      <c r="B12" s="416" t="s">
        <v>38</v>
      </c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8"/>
    </row>
    <row r="13" spans="1:15" ht="11.25" customHeight="1" x14ac:dyDescent="0.2">
      <c r="A13" s="139" t="s">
        <v>15</v>
      </c>
      <c r="B13" s="419" t="s">
        <v>57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1"/>
      <c r="O13" s="163" t="s">
        <v>58</v>
      </c>
    </row>
    <row r="14" spans="1:15" ht="11.25" customHeight="1" x14ac:dyDescent="0.2">
      <c r="A14" s="139"/>
      <c r="B14" s="406" t="s">
        <v>381</v>
      </c>
      <c r="C14" s="406" t="s">
        <v>382</v>
      </c>
      <c r="D14" s="406" t="s">
        <v>383</v>
      </c>
      <c r="E14" s="406" t="s">
        <v>384</v>
      </c>
      <c r="F14" s="406" t="s">
        <v>385</v>
      </c>
      <c r="G14" s="406" t="s">
        <v>386</v>
      </c>
      <c r="H14" s="406" t="s">
        <v>370</v>
      </c>
      <c r="I14" s="406" t="s">
        <v>371</v>
      </c>
      <c r="J14" s="406" t="s">
        <v>372</v>
      </c>
      <c r="K14" s="406" t="s">
        <v>373</v>
      </c>
      <c r="L14" s="406" t="s">
        <v>374</v>
      </c>
      <c r="M14" s="406" t="s">
        <v>375</v>
      </c>
      <c r="N14" s="153" t="s">
        <v>137</v>
      </c>
      <c r="O14" s="164" t="s">
        <v>59</v>
      </c>
    </row>
    <row r="15" spans="1:15" ht="11.25" customHeight="1" x14ac:dyDescent="0.2">
      <c r="A15" s="139"/>
      <c r="B15" s="407"/>
      <c r="C15" s="407"/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154" t="s">
        <v>309</v>
      </c>
      <c r="O15" s="164" t="s">
        <v>60</v>
      </c>
    </row>
    <row r="16" spans="1:15" ht="11.25" customHeight="1" x14ac:dyDescent="0.2">
      <c r="A16" s="139"/>
      <c r="B16" s="407"/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154" t="s">
        <v>310</v>
      </c>
      <c r="O16" s="165" t="s">
        <v>311</v>
      </c>
    </row>
    <row r="17" spans="1:16" ht="11.25" customHeight="1" x14ac:dyDescent="0.2">
      <c r="A17" s="81"/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155" t="s">
        <v>66</v>
      </c>
      <c r="O17" s="166" t="s">
        <v>67</v>
      </c>
    </row>
    <row r="18" spans="1:16" ht="11.25" customHeight="1" x14ac:dyDescent="0.2">
      <c r="A18" s="4" t="s">
        <v>44</v>
      </c>
      <c r="B18" s="148">
        <f>B19+B20+B21</f>
        <v>663544.81999999995</v>
      </c>
      <c r="C18" s="148">
        <f t="shared" ref="C18:N18" si="0">C19+C20+C21</f>
        <v>749758.31</v>
      </c>
      <c r="D18" s="148">
        <f t="shared" si="0"/>
        <v>831905.06</v>
      </c>
      <c r="E18" s="148">
        <f t="shared" si="0"/>
        <v>770557.17</v>
      </c>
      <c r="F18" s="148">
        <f t="shared" si="0"/>
        <v>725717.34</v>
      </c>
      <c r="G18" s="148">
        <f t="shared" si="0"/>
        <v>845273.56</v>
      </c>
      <c r="H18" s="148">
        <f t="shared" si="0"/>
        <v>1130878.47</v>
      </c>
      <c r="I18" s="148">
        <f t="shared" si="0"/>
        <v>133528.23000000001</v>
      </c>
      <c r="J18" s="148">
        <f t="shared" si="0"/>
        <v>1269989.8</v>
      </c>
      <c r="K18" s="148">
        <f t="shared" si="0"/>
        <v>712251.29</v>
      </c>
      <c r="L18" s="148">
        <f t="shared" si="0"/>
        <v>820027.51</v>
      </c>
      <c r="M18" s="148">
        <f t="shared" si="0"/>
        <v>1167477.3500000001</v>
      </c>
      <c r="N18" s="148">
        <f t="shared" si="0"/>
        <v>9820908.9100000001</v>
      </c>
      <c r="O18" s="254"/>
    </row>
    <row r="19" spans="1:16" ht="11.25" customHeight="1" x14ac:dyDescent="0.2">
      <c r="A19" s="34" t="s">
        <v>341</v>
      </c>
      <c r="B19" s="350">
        <v>663544.81999999995</v>
      </c>
      <c r="C19" s="350">
        <v>749758.31</v>
      </c>
      <c r="D19" s="350">
        <v>831905.06</v>
      </c>
      <c r="E19" s="350">
        <v>770557.17</v>
      </c>
      <c r="F19" s="350">
        <v>725717.34</v>
      </c>
      <c r="G19" s="350">
        <v>845273.56</v>
      </c>
      <c r="H19" s="250">
        <v>1130878.47</v>
      </c>
      <c r="I19" s="335">
        <v>133528.23000000001</v>
      </c>
      <c r="J19" s="249">
        <v>1269989.8</v>
      </c>
      <c r="K19" s="249">
        <v>712251.29</v>
      </c>
      <c r="L19" s="249">
        <v>820027.51</v>
      </c>
      <c r="M19" s="249">
        <v>1167477.3500000001</v>
      </c>
      <c r="N19" s="249">
        <v>9820908.9100000001</v>
      </c>
      <c r="O19" s="250"/>
    </row>
    <row r="20" spans="1:16" ht="11.25" customHeight="1" x14ac:dyDescent="0.2">
      <c r="A20" s="34" t="s">
        <v>312</v>
      </c>
      <c r="B20" s="350"/>
      <c r="C20" s="350"/>
      <c r="D20" s="350"/>
      <c r="E20" s="350"/>
      <c r="F20" s="350"/>
      <c r="G20" s="350"/>
      <c r="H20" s="250"/>
      <c r="I20" s="335"/>
      <c r="J20" s="249"/>
      <c r="K20" s="249"/>
      <c r="L20" s="249"/>
      <c r="M20" s="249"/>
      <c r="N20" s="249"/>
      <c r="O20" s="250"/>
    </row>
    <row r="21" spans="1:16" ht="12.75" x14ac:dyDescent="0.2">
      <c r="A21" s="140" t="s">
        <v>313</v>
      </c>
      <c r="B21" s="350"/>
      <c r="C21" s="350"/>
      <c r="D21" s="350"/>
      <c r="E21" s="350"/>
      <c r="F21" s="350"/>
      <c r="G21" s="351"/>
      <c r="H21" s="250"/>
      <c r="I21" s="335"/>
      <c r="J21" s="249"/>
      <c r="K21" s="249"/>
      <c r="L21" s="249"/>
      <c r="M21" s="249"/>
      <c r="N21" s="250"/>
      <c r="O21" s="337"/>
    </row>
    <row r="22" spans="1:16" ht="11.25" customHeight="1" x14ac:dyDescent="0.2">
      <c r="A22" s="4" t="s">
        <v>72</v>
      </c>
      <c r="B22" s="149">
        <f>SUM(B23:B26)</f>
        <v>0</v>
      </c>
      <c r="C22" s="149">
        <f t="shared" ref="C22:N22" si="1">SUM(C23:C26)</f>
        <v>42212.639999999999</v>
      </c>
      <c r="D22" s="149">
        <f t="shared" si="1"/>
        <v>0</v>
      </c>
      <c r="E22" s="149">
        <f t="shared" si="1"/>
        <v>0</v>
      </c>
      <c r="F22" s="149">
        <f t="shared" si="1"/>
        <v>0</v>
      </c>
      <c r="G22" s="149">
        <f t="shared" si="1"/>
        <v>0</v>
      </c>
      <c r="H22" s="149">
        <f t="shared" si="1"/>
        <v>807573.5</v>
      </c>
      <c r="I22" s="149">
        <f t="shared" si="1"/>
        <v>11084.64</v>
      </c>
      <c r="J22" s="149">
        <f t="shared" si="1"/>
        <v>5572.32</v>
      </c>
      <c r="K22" s="149">
        <f t="shared" si="1"/>
        <v>0</v>
      </c>
      <c r="L22" s="149">
        <f t="shared" si="1"/>
        <v>79314.039999999994</v>
      </c>
      <c r="M22" s="149">
        <f t="shared" si="1"/>
        <v>0</v>
      </c>
      <c r="N22" s="149">
        <f t="shared" si="1"/>
        <v>945757.14</v>
      </c>
      <c r="O22" s="338"/>
    </row>
    <row r="23" spans="1:16" ht="11.25" customHeight="1" x14ac:dyDescent="0.2">
      <c r="A23" s="18" t="s">
        <v>45</v>
      </c>
      <c r="B23" s="350"/>
      <c r="C23" s="350"/>
      <c r="D23" s="350"/>
      <c r="E23" s="350"/>
      <c r="F23" s="350"/>
      <c r="G23" s="350"/>
      <c r="H23" s="250"/>
      <c r="I23" s="335"/>
      <c r="J23" s="249"/>
      <c r="K23" s="249"/>
      <c r="L23" s="249"/>
      <c r="M23" s="249"/>
      <c r="N23" s="249"/>
      <c r="O23" s="250"/>
    </row>
    <row r="24" spans="1:16" ht="11.25" customHeight="1" x14ac:dyDescent="0.2">
      <c r="A24" s="18" t="s">
        <v>314</v>
      </c>
      <c r="B24" s="350">
        <v>0</v>
      </c>
      <c r="C24" s="350">
        <v>42212.639999999999</v>
      </c>
      <c r="D24" s="350">
        <v>0</v>
      </c>
      <c r="E24" s="350">
        <v>0</v>
      </c>
      <c r="F24" s="350">
        <v>0</v>
      </c>
      <c r="G24" s="350">
        <v>0</v>
      </c>
      <c r="H24" s="250">
        <v>53355.4</v>
      </c>
      <c r="I24" s="335">
        <v>11084.64</v>
      </c>
      <c r="J24" s="249"/>
      <c r="K24" s="249"/>
      <c r="L24" s="249">
        <v>79314.039999999994</v>
      </c>
      <c r="M24" s="249"/>
      <c r="N24" s="249">
        <v>185966.72</v>
      </c>
      <c r="O24" s="250"/>
    </row>
    <row r="25" spans="1:16" ht="11.25" customHeight="1" x14ac:dyDescent="0.2">
      <c r="A25" s="18" t="s">
        <v>315</v>
      </c>
      <c r="B25" s="350">
        <v>0</v>
      </c>
      <c r="C25" s="350">
        <v>0</v>
      </c>
      <c r="D25" s="350">
        <v>0</v>
      </c>
      <c r="E25" s="350">
        <v>0</v>
      </c>
      <c r="F25" s="350">
        <v>0</v>
      </c>
      <c r="G25" s="350">
        <v>0</v>
      </c>
      <c r="H25" s="250">
        <v>754218.1</v>
      </c>
      <c r="I25" s="335"/>
      <c r="J25" s="249">
        <v>5572.32</v>
      </c>
      <c r="K25" s="249"/>
      <c r="L25" s="249"/>
      <c r="M25" s="249"/>
      <c r="N25" s="249">
        <v>759790.42</v>
      </c>
      <c r="O25" s="250"/>
    </row>
    <row r="26" spans="1:16" ht="11.25" customHeight="1" x14ac:dyDescent="0.2">
      <c r="A26" s="150" t="s">
        <v>46</v>
      </c>
      <c r="B26" s="352">
        <v>0</v>
      </c>
      <c r="C26" s="352">
        <v>0</v>
      </c>
      <c r="D26" s="352">
        <v>0</v>
      </c>
      <c r="E26" s="352">
        <v>0</v>
      </c>
      <c r="F26" s="352">
        <v>0</v>
      </c>
      <c r="G26" s="352">
        <v>0</v>
      </c>
      <c r="H26" s="252"/>
      <c r="I26" s="336"/>
      <c r="J26" s="251"/>
      <c r="K26" s="251"/>
      <c r="L26" s="251"/>
      <c r="M26" s="251"/>
      <c r="N26" s="251"/>
      <c r="O26" s="252"/>
    </row>
    <row r="27" spans="1:16" ht="11.25" customHeight="1" x14ac:dyDescent="0.2">
      <c r="A27" s="4" t="s">
        <v>68</v>
      </c>
      <c r="B27" s="151">
        <f>B18-B22</f>
        <v>663544.81999999995</v>
      </c>
      <c r="C27" s="151">
        <f t="shared" ref="C27:N27" si="2">C18-C22</f>
        <v>707545.67</v>
      </c>
      <c r="D27" s="151">
        <f t="shared" si="2"/>
        <v>831905.06</v>
      </c>
      <c r="E27" s="151">
        <f t="shared" si="2"/>
        <v>770557.17</v>
      </c>
      <c r="F27" s="151">
        <f t="shared" si="2"/>
        <v>725717.34</v>
      </c>
      <c r="G27" s="151">
        <f t="shared" si="2"/>
        <v>845273.56</v>
      </c>
      <c r="H27" s="151">
        <f t="shared" si="2"/>
        <v>323304.96999999997</v>
      </c>
      <c r="I27" s="151">
        <f t="shared" si="2"/>
        <v>122443.59000000001</v>
      </c>
      <c r="J27" s="151">
        <f t="shared" si="2"/>
        <v>1264417.48</v>
      </c>
      <c r="K27" s="151">
        <f t="shared" si="2"/>
        <v>712251.29</v>
      </c>
      <c r="L27" s="151">
        <f t="shared" si="2"/>
        <v>740713.47</v>
      </c>
      <c r="M27" s="151">
        <f t="shared" si="2"/>
        <v>1167477.3500000001</v>
      </c>
      <c r="N27" s="151">
        <f t="shared" si="2"/>
        <v>8875151.7699999996</v>
      </c>
      <c r="O27" s="151">
        <f>O18-O22</f>
        <v>0</v>
      </c>
      <c r="P27" s="152"/>
    </row>
    <row r="28" spans="1:16" ht="11.2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6" ht="11.25" customHeight="1" x14ac:dyDescent="0.2">
      <c r="A29" s="368" t="s">
        <v>69</v>
      </c>
      <c r="B29" s="368"/>
      <c r="C29" s="368"/>
      <c r="D29" s="368"/>
      <c r="E29" s="368"/>
      <c r="F29" s="412" t="s">
        <v>3</v>
      </c>
      <c r="G29" s="368"/>
      <c r="H29" s="368"/>
      <c r="I29" s="368"/>
      <c r="J29" s="368"/>
      <c r="K29" s="368"/>
      <c r="L29" s="368"/>
      <c r="M29" s="412" t="s">
        <v>8</v>
      </c>
      <c r="N29" s="368"/>
      <c r="O29" s="399"/>
    </row>
    <row r="30" spans="1:16" ht="11.25" customHeight="1" x14ac:dyDescent="0.2">
      <c r="A30" s="112" t="s">
        <v>52</v>
      </c>
      <c r="B30" s="117"/>
      <c r="C30" s="117"/>
      <c r="D30" s="117"/>
      <c r="E30" s="117"/>
      <c r="F30" s="400">
        <v>15241704.619999999</v>
      </c>
      <c r="G30" s="401"/>
      <c r="H30" s="401"/>
      <c r="I30" s="401"/>
      <c r="J30" s="401"/>
      <c r="K30" s="401"/>
      <c r="L30" s="402"/>
      <c r="M30" s="389" t="s">
        <v>342</v>
      </c>
      <c r="N30" s="390"/>
      <c r="O30" s="391"/>
    </row>
    <row r="31" spans="1:16" ht="12.75" x14ac:dyDescent="0.2">
      <c r="A31" s="114" t="s">
        <v>226</v>
      </c>
      <c r="B31" s="138"/>
      <c r="C31" s="138"/>
      <c r="D31" s="138"/>
      <c r="E31" s="138"/>
      <c r="F31" s="398">
        <f>+N27+O27</f>
        <v>8875151.7699999996</v>
      </c>
      <c r="G31" s="368"/>
      <c r="H31" s="368"/>
      <c r="I31" s="368"/>
      <c r="J31" s="368"/>
      <c r="K31" s="368"/>
      <c r="L31" s="399"/>
      <c r="M31" s="395">
        <f>IF(F30="",0,IF(F30=0,0,F31/F30))</f>
        <v>0.5822939094590589</v>
      </c>
      <c r="N31" s="396"/>
      <c r="O31" s="397"/>
    </row>
    <row r="32" spans="1:16" ht="11.25" customHeight="1" x14ac:dyDescent="0.2">
      <c r="A32" s="369" t="s">
        <v>275</v>
      </c>
      <c r="B32" s="369"/>
      <c r="C32" s="369"/>
      <c r="D32" s="369"/>
      <c r="E32" s="370"/>
      <c r="F32" s="403">
        <f>IF(F$30="","",IF(F$30=0,0,+F$30*M32))</f>
        <v>8230520.4948000005</v>
      </c>
      <c r="G32" s="404"/>
      <c r="H32" s="404"/>
      <c r="I32" s="404"/>
      <c r="J32" s="404"/>
      <c r="K32" s="404"/>
      <c r="L32" s="405"/>
      <c r="M32" s="392">
        <v>0.54</v>
      </c>
      <c r="N32" s="393"/>
      <c r="O32" s="394"/>
    </row>
    <row r="33" spans="1:15" ht="11.25" customHeight="1" x14ac:dyDescent="0.2">
      <c r="A33" s="112" t="s">
        <v>321</v>
      </c>
      <c r="B33" s="112"/>
      <c r="C33" s="112"/>
      <c r="D33" s="112"/>
      <c r="E33" s="112"/>
      <c r="F33" s="403">
        <f>IF(F$30="","",IF(F$30=0,0,+F$30*M33))</f>
        <v>7818994.4700600002</v>
      </c>
      <c r="G33" s="404"/>
      <c r="H33" s="404"/>
      <c r="I33" s="404"/>
      <c r="J33" s="404"/>
      <c r="K33" s="404"/>
      <c r="L33" s="405"/>
      <c r="M33" s="392">
        <f>+M32*0.95</f>
        <v>0.51300000000000001</v>
      </c>
      <c r="N33" s="393"/>
      <c r="O33" s="394"/>
    </row>
    <row r="34" spans="1:15" ht="11.25" customHeight="1" x14ac:dyDescent="0.2">
      <c r="A34" s="112" t="s">
        <v>322</v>
      </c>
      <c r="B34" s="112"/>
      <c r="C34" s="112"/>
      <c r="D34" s="112"/>
      <c r="E34" s="112"/>
      <c r="F34" s="403">
        <f>IF(F$30="","",IF(F$30=0,0,+F$30*M34))</f>
        <v>7407468.4453199999</v>
      </c>
      <c r="G34" s="404"/>
      <c r="H34" s="404"/>
      <c r="I34" s="404"/>
      <c r="J34" s="404"/>
      <c r="K34" s="404"/>
      <c r="L34" s="405"/>
      <c r="M34" s="392">
        <f>+M32*0.9</f>
        <v>0.48600000000000004</v>
      </c>
      <c r="N34" s="393"/>
      <c r="O34" s="394"/>
    </row>
    <row r="35" spans="1:15" s="152" customFormat="1" ht="11.25" customHeight="1" x14ac:dyDescent="0.2">
      <c r="A35" s="115" t="s">
        <v>151</v>
      </c>
      <c r="B35" s="115"/>
      <c r="C35" s="115"/>
      <c r="D35" s="115"/>
      <c r="E35" s="115"/>
      <c r="F35" s="106"/>
      <c r="G35" s="106"/>
      <c r="H35" s="4"/>
      <c r="I35" s="4"/>
      <c r="J35" s="4"/>
      <c r="K35" s="4"/>
      <c r="L35" s="4"/>
      <c r="M35" s="4"/>
      <c r="N35" s="4"/>
      <c r="O35" s="4"/>
    </row>
    <row r="36" spans="1:15" ht="11.25" customHeight="1" x14ac:dyDescent="0.2">
      <c r="A36" s="371" t="s">
        <v>221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</row>
    <row r="37" spans="1:15" ht="11.25" customHeight="1" x14ac:dyDescent="0.2">
      <c r="A37" s="371" t="s">
        <v>222</v>
      </c>
      <c r="B37" s="371"/>
      <c r="C37" s="371"/>
      <c r="D37" s="371"/>
      <c r="E37" s="371"/>
      <c r="F37" s="371"/>
      <c r="G37" s="371"/>
      <c r="H37" s="1"/>
      <c r="I37" s="1"/>
      <c r="J37" s="1"/>
      <c r="K37" s="1"/>
      <c r="L37" s="1"/>
      <c r="M37" s="1"/>
      <c r="N37" s="1"/>
      <c r="O37" s="1"/>
    </row>
  </sheetData>
  <sheetProtection password="C236" sheet="1" formatColumns="0" selectLockedCells="1"/>
  <mergeCells count="37">
    <mergeCell ref="A37:G37"/>
    <mergeCell ref="F29:L29"/>
    <mergeCell ref="A36:O36"/>
    <mergeCell ref="A29:E29"/>
    <mergeCell ref="A32:E32"/>
    <mergeCell ref="B11:O11"/>
    <mergeCell ref="B12:O12"/>
    <mergeCell ref="B13:N13"/>
    <mergeCell ref="M29:O29"/>
    <mergeCell ref="I14:I17"/>
    <mergeCell ref="J14:J17"/>
    <mergeCell ref="K14:K17"/>
    <mergeCell ref="L14:L17"/>
    <mergeCell ref="D14:D17"/>
    <mergeCell ref="E14:E17"/>
    <mergeCell ref="F14:F17"/>
    <mergeCell ref="M14:M17"/>
    <mergeCell ref="G14:G17"/>
    <mergeCell ref="H14:H17"/>
    <mergeCell ref="A3:O3"/>
    <mergeCell ref="A4:O4"/>
    <mergeCell ref="A5:O5"/>
    <mergeCell ref="A6:O6"/>
    <mergeCell ref="A7:O7"/>
    <mergeCell ref="B14:B17"/>
    <mergeCell ref="C14:C17"/>
    <mergeCell ref="A8:O8"/>
    <mergeCell ref="M30:O30"/>
    <mergeCell ref="M32:O32"/>
    <mergeCell ref="M33:O33"/>
    <mergeCell ref="M34:O34"/>
    <mergeCell ref="M31:O31"/>
    <mergeCell ref="F31:L31"/>
    <mergeCell ref="F30:L30"/>
    <mergeCell ref="F32:L32"/>
    <mergeCell ref="F33:L33"/>
    <mergeCell ref="F34:L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opLeftCell="A10" workbookViewId="0">
      <selection activeCell="F18" sqref="F18"/>
    </sheetView>
  </sheetViews>
  <sheetFormatPr defaultRowHeight="12.75" x14ac:dyDescent="0.2"/>
  <cols>
    <col min="5" max="5" width="28.5703125" customWidth="1"/>
    <col min="6" max="6" width="19.28515625" customWidth="1"/>
    <col min="7" max="7" width="17" customWidth="1"/>
    <col min="8" max="8" width="16.140625" customWidth="1"/>
    <col min="9" max="9" width="14" customWidth="1"/>
  </cols>
  <sheetData>
    <row r="1" spans="1:9" ht="15.75" x14ac:dyDescent="0.25">
      <c r="A1" s="76" t="s">
        <v>264</v>
      </c>
      <c r="B1" s="3"/>
      <c r="C1" s="3"/>
      <c r="D1" s="3"/>
      <c r="E1" s="3"/>
      <c r="F1" s="3"/>
      <c r="G1" s="1"/>
      <c r="H1" s="1"/>
    </row>
    <row r="2" spans="1:9" x14ac:dyDescent="0.2">
      <c r="A2" s="3"/>
      <c r="B2" s="3"/>
      <c r="C2" s="3"/>
      <c r="D2" s="3"/>
      <c r="E2" s="3"/>
      <c r="F2" s="3"/>
      <c r="G2" s="1"/>
      <c r="H2" s="1"/>
    </row>
    <row r="3" spans="1:9" x14ac:dyDescent="0.2">
      <c r="A3" s="409" t="s">
        <v>65</v>
      </c>
      <c r="B3" s="409"/>
      <c r="C3" s="409"/>
      <c r="D3" s="409"/>
      <c r="E3" s="409"/>
      <c r="F3" s="409"/>
      <c r="G3" s="409"/>
      <c r="H3" s="409"/>
    </row>
    <row r="4" spans="1:9" x14ac:dyDescent="0.2">
      <c r="A4" s="410" t="s">
        <v>0</v>
      </c>
      <c r="B4" s="410"/>
      <c r="C4" s="410"/>
      <c r="D4" s="410"/>
      <c r="E4" s="410"/>
      <c r="F4" s="410"/>
      <c r="G4" s="410"/>
      <c r="H4" s="410"/>
    </row>
    <row r="5" spans="1:9" x14ac:dyDescent="0.2">
      <c r="A5" s="411" t="s">
        <v>11</v>
      </c>
      <c r="B5" s="411"/>
      <c r="C5" s="411"/>
      <c r="D5" s="411"/>
      <c r="E5" s="411"/>
      <c r="F5" s="411"/>
      <c r="G5" s="411"/>
      <c r="H5" s="411"/>
    </row>
    <row r="6" spans="1:9" x14ac:dyDescent="0.2">
      <c r="A6" s="410" t="s">
        <v>4</v>
      </c>
      <c r="B6" s="410"/>
      <c r="C6" s="410"/>
      <c r="D6" s="410"/>
      <c r="E6" s="410"/>
      <c r="F6" s="410"/>
      <c r="G6" s="410"/>
      <c r="H6" s="410"/>
    </row>
    <row r="7" spans="1:9" x14ac:dyDescent="0.2">
      <c r="A7" s="409" t="s">
        <v>274</v>
      </c>
      <c r="B7" s="409"/>
      <c r="C7" s="409"/>
      <c r="D7" s="409"/>
      <c r="E7" s="409"/>
      <c r="F7" s="409"/>
      <c r="G7" s="409"/>
      <c r="H7" s="409"/>
    </row>
    <row r="8" spans="1:9" x14ac:dyDescent="0.2">
      <c r="A8" s="1"/>
      <c r="B8" s="1"/>
      <c r="C8" s="1"/>
      <c r="D8" s="1"/>
      <c r="E8" s="1"/>
      <c r="F8" s="1"/>
      <c r="G8" s="1"/>
      <c r="H8" s="1"/>
    </row>
    <row r="9" spans="1:9" x14ac:dyDescent="0.2">
      <c r="A9" s="1" t="s">
        <v>248</v>
      </c>
      <c r="B9" s="1"/>
      <c r="C9" s="1"/>
      <c r="D9" s="1"/>
      <c r="E9" s="1"/>
      <c r="F9" s="1"/>
      <c r="G9" s="1"/>
      <c r="I9" s="19">
        <v>1</v>
      </c>
    </row>
    <row r="10" spans="1:9" ht="12.75" customHeight="1" x14ac:dyDescent="0.2">
      <c r="A10" s="432" t="s">
        <v>186</v>
      </c>
      <c r="B10" s="432"/>
      <c r="C10" s="432"/>
      <c r="D10" s="432"/>
      <c r="E10" s="433"/>
      <c r="F10" s="423" t="s">
        <v>192</v>
      </c>
      <c r="G10" s="426" t="s">
        <v>56</v>
      </c>
      <c r="H10" s="427"/>
      <c r="I10" s="428"/>
    </row>
    <row r="11" spans="1:9" x14ac:dyDescent="0.2">
      <c r="A11" s="434"/>
      <c r="B11" s="434"/>
      <c r="C11" s="434"/>
      <c r="D11" s="434"/>
      <c r="E11" s="435"/>
      <c r="F11" s="424"/>
      <c r="G11" s="429" t="s">
        <v>38</v>
      </c>
      <c r="H11" s="430"/>
      <c r="I11" s="431"/>
    </row>
    <row r="12" spans="1:9" x14ac:dyDescent="0.2">
      <c r="A12" s="434"/>
      <c r="B12" s="434"/>
      <c r="C12" s="434"/>
      <c r="D12" s="434"/>
      <c r="E12" s="435"/>
      <c r="F12" s="424"/>
      <c r="G12" s="423" t="s">
        <v>57</v>
      </c>
      <c r="H12" s="423" t="s">
        <v>340</v>
      </c>
      <c r="I12" s="384" t="s">
        <v>137</v>
      </c>
    </row>
    <row r="13" spans="1:9" x14ac:dyDescent="0.2">
      <c r="A13" s="436" t="s">
        <v>187</v>
      </c>
      <c r="B13" s="436"/>
      <c r="C13" s="436"/>
      <c r="D13" s="436"/>
      <c r="E13" s="437"/>
      <c r="F13" s="424"/>
      <c r="G13" s="424"/>
      <c r="H13" s="424"/>
      <c r="I13" s="385"/>
    </row>
    <row r="14" spans="1:9" x14ac:dyDescent="0.2">
      <c r="A14" s="436"/>
      <c r="B14" s="436"/>
      <c r="C14" s="436"/>
      <c r="D14" s="436"/>
      <c r="E14" s="437"/>
      <c r="F14" s="424"/>
      <c r="G14" s="424"/>
      <c r="H14" s="424"/>
      <c r="I14" s="385"/>
    </row>
    <row r="15" spans="1:9" x14ac:dyDescent="0.2">
      <c r="A15" s="436"/>
      <c r="B15" s="436"/>
      <c r="C15" s="436"/>
      <c r="D15" s="436"/>
      <c r="E15" s="437"/>
      <c r="F15" s="424"/>
      <c r="G15" s="424"/>
      <c r="H15" s="424"/>
      <c r="I15" s="385"/>
    </row>
    <row r="16" spans="1:9" x14ac:dyDescent="0.2">
      <c r="A16" s="438"/>
      <c r="B16" s="438"/>
      <c r="C16" s="438"/>
      <c r="D16" s="438"/>
      <c r="E16" s="439"/>
      <c r="F16" s="425"/>
      <c r="G16" s="82" t="s">
        <v>66</v>
      </c>
      <c r="H16" s="83" t="s">
        <v>67</v>
      </c>
      <c r="I16" s="105" t="s">
        <v>260</v>
      </c>
    </row>
    <row r="17" spans="1:15" x14ac:dyDescent="0.2">
      <c r="A17" s="4" t="s">
        <v>44</v>
      </c>
      <c r="B17" s="4"/>
      <c r="C17" s="4"/>
      <c r="D17" s="4"/>
      <c r="E17" s="4"/>
      <c r="F17" s="200">
        <f>SUM(F18:F19)</f>
        <v>0</v>
      </c>
      <c r="G17" s="200">
        <f>SUM(G18:G19)</f>
        <v>0</v>
      </c>
      <c r="H17" s="200">
        <f>SUM(H18:H19)</f>
        <v>0</v>
      </c>
      <c r="I17" s="201">
        <f>+G17+H17</f>
        <v>0</v>
      </c>
    </row>
    <row r="18" spans="1:15" x14ac:dyDescent="0.2">
      <c r="A18" s="34" t="s">
        <v>188</v>
      </c>
      <c r="B18" s="4"/>
      <c r="C18" s="4"/>
      <c r="D18" s="4"/>
      <c r="E18" s="4"/>
      <c r="F18" s="210"/>
      <c r="G18" s="210"/>
      <c r="H18" s="210"/>
      <c r="I18" s="204">
        <f t="shared" ref="I18:I23" si="0">+G18+H18</f>
        <v>0</v>
      </c>
    </row>
    <row r="19" spans="1:15" x14ac:dyDescent="0.2">
      <c r="A19" s="34" t="s">
        <v>189</v>
      </c>
      <c r="B19" s="4"/>
      <c r="C19" s="4"/>
      <c r="D19" s="4"/>
      <c r="E19" s="4"/>
      <c r="F19" s="210"/>
      <c r="G19" s="210"/>
      <c r="H19" s="210"/>
      <c r="I19" s="204">
        <f t="shared" si="0"/>
        <v>0</v>
      </c>
    </row>
    <row r="20" spans="1:15" x14ac:dyDescent="0.2">
      <c r="A20" s="4" t="s">
        <v>72</v>
      </c>
      <c r="B20" s="4"/>
      <c r="C20" s="4"/>
      <c r="D20" s="4"/>
      <c r="E20" s="4"/>
      <c r="F20" s="202">
        <f>SUM(F21:F23)</f>
        <v>0</v>
      </c>
      <c r="G20" s="202">
        <f>SUM(G21:G23)</f>
        <v>0</v>
      </c>
      <c r="H20" s="202">
        <f>SUM(H21:H23)</f>
        <v>0</v>
      </c>
      <c r="I20" s="204">
        <f t="shared" si="0"/>
        <v>0</v>
      </c>
    </row>
    <row r="21" spans="1:15" x14ac:dyDescent="0.2">
      <c r="A21" s="18" t="s">
        <v>45</v>
      </c>
      <c r="B21" s="4"/>
      <c r="C21" s="4"/>
      <c r="D21" s="4"/>
      <c r="E21" s="4"/>
      <c r="F21" s="210"/>
      <c r="G21" s="211"/>
      <c r="H21" s="212"/>
      <c r="I21" s="204">
        <f t="shared" si="0"/>
        <v>0</v>
      </c>
    </row>
    <row r="22" spans="1:15" x14ac:dyDescent="0.2">
      <c r="A22" s="77" t="s">
        <v>183</v>
      </c>
      <c r="B22" s="4"/>
      <c r="C22" s="4"/>
      <c r="D22" s="4"/>
      <c r="E22" s="4"/>
      <c r="F22" s="210"/>
      <c r="G22" s="211"/>
      <c r="H22" s="212"/>
      <c r="I22" s="204">
        <f t="shared" si="0"/>
        <v>0</v>
      </c>
    </row>
    <row r="23" spans="1:15" x14ac:dyDescent="0.2">
      <c r="A23" s="77" t="s">
        <v>184</v>
      </c>
      <c r="B23" s="4"/>
      <c r="C23" s="4"/>
      <c r="D23" s="4"/>
      <c r="E23" s="4"/>
      <c r="F23" s="213"/>
      <c r="G23" s="211"/>
      <c r="H23" s="212"/>
      <c r="I23" s="209">
        <f t="shared" si="0"/>
        <v>0</v>
      </c>
    </row>
    <row r="24" spans="1:15" x14ac:dyDescent="0.2">
      <c r="A24" s="85" t="s">
        <v>261</v>
      </c>
      <c r="B24" s="85"/>
      <c r="C24" s="85"/>
      <c r="D24" s="85"/>
      <c r="E24" s="85"/>
      <c r="F24" s="206">
        <f>+F17+F20</f>
        <v>0</v>
      </c>
      <c r="G24" s="206">
        <f>+G17+G20</f>
        <v>0</v>
      </c>
      <c r="H24" s="206">
        <f>+H17+H20</f>
        <v>0</v>
      </c>
      <c r="I24" s="208">
        <f>+G24+H24</f>
        <v>0</v>
      </c>
    </row>
    <row r="25" spans="1:15" x14ac:dyDescent="0.2">
      <c r="A25" s="10" t="s">
        <v>151</v>
      </c>
      <c r="B25" s="10"/>
      <c r="C25" s="10"/>
      <c r="D25" s="10"/>
      <c r="E25" s="10"/>
      <c r="F25" s="10"/>
      <c r="G25" s="10"/>
      <c r="H25" s="10"/>
    </row>
    <row r="26" spans="1:15" ht="23.25" customHeight="1" x14ac:dyDescent="0.2">
      <c r="A26" s="422" t="s">
        <v>221</v>
      </c>
      <c r="B26" s="422"/>
      <c r="C26" s="422"/>
      <c r="D26" s="422"/>
      <c r="E26" s="422"/>
      <c r="F26" s="422"/>
      <c r="G26" s="422"/>
      <c r="H26" s="422"/>
      <c r="I26" s="97"/>
      <c r="J26" s="97"/>
      <c r="K26" s="97"/>
      <c r="L26" s="97"/>
      <c r="M26" s="97"/>
      <c r="N26" s="97"/>
      <c r="O26" s="97"/>
    </row>
    <row r="27" spans="1:15" x14ac:dyDescent="0.2">
      <c r="A27" s="422" t="s">
        <v>222</v>
      </c>
      <c r="B27" s="422"/>
      <c r="C27" s="422"/>
      <c r="D27" s="422"/>
      <c r="E27" s="422"/>
      <c r="F27" s="422"/>
      <c r="G27" s="422"/>
      <c r="H27" s="422"/>
    </row>
  </sheetData>
  <sheetProtection password="C236" sheet="1" formatColumns="0" selectLockedCells="1"/>
  <mergeCells count="15">
    <mergeCell ref="A26:H26"/>
    <mergeCell ref="G12:G15"/>
    <mergeCell ref="H12:H15"/>
    <mergeCell ref="A10:E12"/>
    <mergeCell ref="A13:E16"/>
    <mergeCell ref="A3:H3"/>
    <mergeCell ref="A4:H4"/>
    <mergeCell ref="A5:H5"/>
    <mergeCell ref="A6:H6"/>
    <mergeCell ref="A7:H7"/>
    <mergeCell ref="A27:H27"/>
    <mergeCell ref="F10:F16"/>
    <mergeCell ref="G10:I10"/>
    <mergeCell ref="G11:I11"/>
    <mergeCell ref="I12:I15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opLeftCell="A10" workbookViewId="0">
      <selection activeCell="F18" sqref="F18"/>
    </sheetView>
  </sheetViews>
  <sheetFormatPr defaultRowHeight="12.75" x14ac:dyDescent="0.2"/>
  <cols>
    <col min="1" max="4" width="9.140625" style="180"/>
    <col min="5" max="5" width="28.5703125" style="180" customWidth="1"/>
    <col min="6" max="7" width="17" style="180" customWidth="1"/>
    <col min="8" max="8" width="16.140625" style="180" customWidth="1"/>
    <col min="9" max="16384" width="9.140625" style="180"/>
  </cols>
  <sheetData>
    <row r="1" spans="1:8" ht="15.75" x14ac:dyDescent="0.25">
      <c r="A1" s="214" t="s">
        <v>193</v>
      </c>
      <c r="B1" s="215"/>
      <c r="C1" s="215"/>
      <c r="D1" s="215"/>
      <c r="E1" s="215"/>
      <c r="F1" s="216"/>
      <c r="G1" s="216"/>
    </row>
    <row r="2" spans="1:8" x14ac:dyDescent="0.2">
      <c r="A2" s="215"/>
      <c r="B2" s="215"/>
      <c r="C2" s="215"/>
      <c r="D2" s="215"/>
      <c r="E2" s="215"/>
      <c r="F2" s="216"/>
      <c r="G2" s="216"/>
    </row>
    <row r="3" spans="1:8" x14ac:dyDescent="0.2">
      <c r="A3" s="409" t="s">
        <v>194</v>
      </c>
      <c r="B3" s="409"/>
      <c r="C3" s="409"/>
      <c r="D3" s="409"/>
      <c r="E3" s="409"/>
      <c r="F3" s="409"/>
      <c r="G3" s="409"/>
    </row>
    <row r="4" spans="1:8" x14ac:dyDescent="0.2">
      <c r="A4" s="440" t="s">
        <v>0</v>
      </c>
      <c r="B4" s="440"/>
      <c r="C4" s="440"/>
      <c r="D4" s="440"/>
      <c r="E4" s="440"/>
      <c r="F4" s="440"/>
      <c r="G4" s="440"/>
    </row>
    <row r="5" spans="1:8" x14ac:dyDescent="0.2">
      <c r="A5" s="441" t="s">
        <v>11</v>
      </c>
      <c r="B5" s="441"/>
      <c r="C5" s="441"/>
      <c r="D5" s="441"/>
      <c r="E5" s="441"/>
      <c r="F5" s="441"/>
      <c r="G5" s="441"/>
    </row>
    <row r="6" spans="1:8" x14ac:dyDescent="0.2">
      <c r="A6" s="409" t="s">
        <v>274</v>
      </c>
      <c r="B6" s="409"/>
      <c r="C6" s="409"/>
      <c r="D6" s="409"/>
      <c r="E6" s="409"/>
      <c r="F6" s="409"/>
      <c r="G6" s="409"/>
    </row>
    <row r="7" spans="1:8" x14ac:dyDescent="0.2">
      <c r="A7" s="216"/>
      <c r="B7" s="216"/>
      <c r="C7" s="216"/>
      <c r="D7" s="216"/>
      <c r="E7" s="216"/>
      <c r="F7" s="216"/>
      <c r="G7" s="216"/>
    </row>
    <row r="8" spans="1:8" x14ac:dyDescent="0.2">
      <c r="A8" s="216" t="s">
        <v>195</v>
      </c>
      <c r="B8" s="216"/>
      <c r="C8" s="216"/>
      <c r="D8" s="216"/>
      <c r="E8" s="216"/>
      <c r="F8" s="216"/>
      <c r="H8" s="217">
        <v>1</v>
      </c>
    </row>
    <row r="9" spans="1:8" ht="12.75" customHeight="1" x14ac:dyDescent="0.2">
      <c r="A9" s="461" t="s">
        <v>196</v>
      </c>
      <c r="B9" s="461"/>
      <c r="C9" s="461"/>
      <c r="D9" s="461"/>
      <c r="E9" s="462"/>
      <c r="F9" s="448" t="s">
        <v>56</v>
      </c>
      <c r="G9" s="449"/>
      <c r="H9" s="450"/>
    </row>
    <row r="10" spans="1:8" x14ac:dyDescent="0.2">
      <c r="A10" s="463"/>
      <c r="B10" s="463"/>
      <c r="C10" s="463"/>
      <c r="D10" s="463"/>
      <c r="E10" s="464"/>
      <c r="F10" s="451" t="s">
        <v>38</v>
      </c>
      <c r="G10" s="452"/>
      <c r="H10" s="453"/>
    </row>
    <row r="11" spans="1:8" x14ac:dyDescent="0.2">
      <c r="A11" s="463"/>
      <c r="B11" s="463"/>
      <c r="C11" s="463"/>
      <c r="D11" s="463"/>
      <c r="E11" s="464"/>
      <c r="F11" s="442" t="s">
        <v>57</v>
      </c>
      <c r="G11" s="442" t="s">
        <v>340</v>
      </c>
      <c r="H11" s="457" t="s">
        <v>137</v>
      </c>
    </row>
    <row r="12" spans="1:8" x14ac:dyDescent="0.2">
      <c r="A12" s="463"/>
      <c r="B12" s="463"/>
      <c r="C12" s="463"/>
      <c r="D12" s="463"/>
      <c r="E12" s="464"/>
      <c r="F12" s="443"/>
      <c r="G12" s="443"/>
      <c r="H12" s="458"/>
    </row>
    <row r="13" spans="1:8" x14ac:dyDescent="0.2">
      <c r="A13" s="463"/>
      <c r="B13" s="463"/>
      <c r="C13" s="463"/>
      <c r="D13" s="463"/>
      <c r="E13" s="464"/>
      <c r="F13" s="443"/>
      <c r="G13" s="443"/>
      <c r="H13" s="458"/>
    </row>
    <row r="14" spans="1:8" x14ac:dyDescent="0.2">
      <c r="A14" s="463"/>
      <c r="B14" s="463"/>
      <c r="C14" s="463"/>
      <c r="D14" s="463"/>
      <c r="E14" s="464"/>
      <c r="F14" s="443"/>
      <c r="G14" s="443"/>
      <c r="H14" s="458"/>
    </row>
    <row r="15" spans="1:8" x14ac:dyDescent="0.2">
      <c r="A15" s="465"/>
      <c r="B15" s="465"/>
      <c r="C15" s="465"/>
      <c r="D15" s="465"/>
      <c r="E15" s="466"/>
      <c r="F15" s="218" t="s">
        <v>66</v>
      </c>
      <c r="G15" s="219" t="s">
        <v>67</v>
      </c>
      <c r="H15" s="220" t="s">
        <v>260</v>
      </c>
    </row>
    <row r="16" spans="1:8" x14ac:dyDescent="0.2">
      <c r="A16" s="221" t="s">
        <v>197</v>
      </c>
      <c r="B16" s="221"/>
      <c r="C16" s="221"/>
      <c r="D16" s="221"/>
      <c r="E16" s="221"/>
      <c r="F16" s="222">
        <f>SUM(F17:F18)</f>
        <v>0</v>
      </c>
      <c r="G16" s="222">
        <f>SUM(G17:G18)</f>
        <v>0</v>
      </c>
      <c r="H16" s="222">
        <f>+G16+F16</f>
        <v>0</v>
      </c>
    </row>
    <row r="17" spans="1:8" x14ac:dyDescent="0.2">
      <c r="A17" s="223" t="s">
        <v>188</v>
      </c>
      <c r="B17" s="221"/>
      <c r="C17" s="221"/>
      <c r="D17" s="221"/>
      <c r="E17" s="221"/>
      <c r="F17" s="210"/>
      <c r="G17" s="210"/>
      <c r="H17" s="224">
        <f>+G17+F17</f>
        <v>0</v>
      </c>
    </row>
    <row r="18" spans="1:8" x14ac:dyDescent="0.2">
      <c r="A18" s="223" t="s">
        <v>189</v>
      </c>
      <c r="B18" s="221"/>
      <c r="C18" s="221"/>
      <c r="D18" s="221"/>
      <c r="E18" s="221"/>
      <c r="F18" s="210"/>
      <c r="G18" s="210"/>
      <c r="H18" s="224">
        <f>+G18+F18</f>
        <v>0</v>
      </c>
    </row>
    <row r="19" spans="1:8" x14ac:dyDescent="0.2">
      <c r="A19" s="221" t="s">
        <v>198</v>
      </c>
      <c r="B19" s="221"/>
      <c r="C19" s="221"/>
      <c r="D19" s="221"/>
      <c r="E19" s="221"/>
      <c r="F19" s="224">
        <f>SUM(F20:F22)</f>
        <v>0</v>
      </c>
      <c r="G19" s="224">
        <f>SUM(G20:G22)</f>
        <v>0</v>
      </c>
      <c r="H19" s="224">
        <f>SUM(H20:H22)</f>
        <v>0</v>
      </c>
    </row>
    <row r="20" spans="1:8" x14ac:dyDescent="0.2">
      <c r="A20" s="225" t="s">
        <v>45</v>
      </c>
      <c r="B20" s="221"/>
      <c r="C20" s="221"/>
      <c r="D20" s="221"/>
      <c r="E20" s="221"/>
      <c r="F20" s="210"/>
      <c r="G20" s="210"/>
      <c r="H20" s="224">
        <f>+G20+F20</f>
        <v>0</v>
      </c>
    </row>
    <row r="21" spans="1:8" x14ac:dyDescent="0.2">
      <c r="A21" s="226" t="s">
        <v>183</v>
      </c>
      <c r="B21" s="221"/>
      <c r="C21" s="221"/>
      <c r="D21" s="221"/>
      <c r="E21" s="221"/>
      <c r="F21" s="210"/>
      <c r="G21" s="210"/>
      <c r="H21" s="224">
        <f>+G21+F21</f>
        <v>0</v>
      </c>
    </row>
    <row r="22" spans="1:8" x14ac:dyDescent="0.2">
      <c r="A22" s="227" t="s">
        <v>184</v>
      </c>
      <c r="B22" s="228"/>
      <c r="C22" s="228"/>
      <c r="D22" s="228"/>
      <c r="E22" s="228"/>
      <c r="F22" s="213"/>
      <c r="G22" s="213"/>
      <c r="H22" s="236">
        <f>+G22+F22</f>
        <v>0</v>
      </c>
    </row>
    <row r="23" spans="1:8" x14ac:dyDescent="0.2">
      <c r="A23" s="229" t="s">
        <v>262</v>
      </c>
      <c r="B23" s="228"/>
      <c r="C23" s="228"/>
      <c r="D23" s="228"/>
      <c r="E23" s="228"/>
      <c r="F23" s="237">
        <f>+F16-F19</f>
        <v>0</v>
      </c>
      <c r="G23" s="237">
        <f>+G16-G19</f>
        <v>0</v>
      </c>
      <c r="H23" s="237">
        <f>+H16-H19</f>
        <v>0</v>
      </c>
    </row>
    <row r="24" spans="1:8" x14ac:dyDescent="0.2">
      <c r="A24" s="229" t="s">
        <v>199</v>
      </c>
      <c r="B24" s="228"/>
      <c r="C24" s="228"/>
      <c r="D24" s="228"/>
      <c r="E24" s="228"/>
      <c r="F24" s="238"/>
      <c r="G24" s="238"/>
      <c r="H24" s="239">
        <f>+G24+F24</f>
        <v>0</v>
      </c>
    </row>
    <row r="25" spans="1:8" x14ac:dyDescent="0.2">
      <c r="A25" s="230" t="s">
        <v>263</v>
      </c>
      <c r="B25" s="230"/>
      <c r="C25" s="230"/>
      <c r="D25" s="230"/>
      <c r="E25" s="230"/>
      <c r="F25" s="240">
        <f>SUM(F23:F24)</f>
        <v>0</v>
      </c>
      <c r="G25" s="240">
        <f>SUM(G23:G24)</f>
        <v>0</v>
      </c>
      <c r="H25" s="240">
        <f>SUM(H23:H24)</f>
        <v>0</v>
      </c>
    </row>
    <row r="26" spans="1:8" x14ac:dyDescent="0.2">
      <c r="A26" s="229"/>
      <c r="B26" s="229"/>
      <c r="C26" s="229"/>
      <c r="D26" s="229"/>
      <c r="E26" s="229"/>
      <c r="F26" s="231"/>
      <c r="G26" s="232"/>
    </row>
    <row r="27" spans="1:8" ht="42.75" x14ac:dyDescent="0.2">
      <c r="A27" s="446" t="s">
        <v>200</v>
      </c>
      <c r="B27" s="446"/>
      <c r="C27" s="446"/>
      <c r="D27" s="446"/>
      <c r="E27" s="447"/>
      <c r="F27" s="233" t="s">
        <v>201</v>
      </c>
      <c r="G27" s="454" t="s">
        <v>205</v>
      </c>
      <c r="H27" s="455"/>
    </row>
    <row r="28" spans="1:8" x14ac:dyDescent="0.2">
      <c r="A28" s="459" t="s">
        <v>202</v>
      </c>
      <c r="B28" s="459"/>
      <c r="C28" s="459"/>
      <c r="D28" s="459"/>
      <c r="E28" s="460"/>
      <c r="F28" s="241"/>
      <c r="G28" s="444"/>
      <c r="H28" s="445"/>
    </row>
    <row r="29" spans="1:8" x14ac:dyDescent="0.2">
      <c r="A29" s="459" t="s">
        <v>203</v>
      </c>
      <c r="B29" s="459"/>
      <c r="C29" s="459"/>
      <c r="D29" s="459"/>
      <c r="E29" s="460"/>
      <c r="F29" s="241"/>
      <c r="G29" s="444"/>
      <c r="H29" s="445"/>
    </row>
    <row r="30" spans="1:8" x14ac:dyDescent="0.2">
      <c r="A30" s="459" t="s">
        <v>204</v>
      </c>
      <c r="B30" s="459"/>
      <c r="C30" s="459"/>
      <c r="D30" s="459"/>
      <c r="E30" s="460"/>
      <c r="F30" s="241"/>
      <c r="G30" s="444"/>
      <c r="H30" s="445"/>
    </row>
    <row r="31" spans="1:8" x14ac:dyDescent="0.2">
      <c r="A31" s="459" t="s">
        <v>137</v>
      </c>
      <c r="B31" s="459"/>
      <c r="C31" s="459"/>
      <c r="D31" s="459"/>
      <c r="E31" s="460"/>
      <c r="F31" s="242"/>
      <c r="G31" s="444"/>
      <c r="H31" s="445"/>
    </row>
    <row r="32" spans="1:8" x14ac:dyDescent="0.2">
      <c r="A32" s="234" t="s">
        <v>151</v>
      </c>
      <c r="B32" s="234"/>
      <c r="C32" s="234"/>
      <c r="D32" s="234"/>
      <c r="E32" s="234"/>
      <c r="F32" s="234"/>
      <c r="G32" s="221"/>
    </row>
    <row r="33" spans="1:8" ht="36.75" customHeight="1" x14ac:dyDescent="0.2">
      <c r="A33" s="456" t="s">
        <v>221</v>
      </c>
      <c r="B33" s="456"/>
      <c r="C33" s="456"/>
      <c r="D33" s="456"/>
      <c r="E33" s="456"/>
      <c r="F33" s="456"/>
      <c r="G33" s="456"/>
      <c r="H33" s="235"/>
    </row>
    <row r="34" spans="1:8" x14ac:dyDescent="0.2">
      <c r="A34" s="221" t="s">
        <v>222</v>
      </c>
    </row>
  </sheetData>
  <sheetProtection password="C236" sheet="1" formatColumns="0" selectLockedCells="1"/>
  <mergeCells count="21">
    <mergeCell ref="A28:E28"/>
    <mergeCell ref="G27:H27"/>
    <mergeCell ref="A33:G33"/>
    <mergeCell ref="H11:H14"/>
    <mergeCell ref="A31:E31"/>
    <mergeCell ref="A30:E30"/>
    <mergeCell ref="A29:E29"/>
    <mergeCell ref="A9:E15"/>
    <mergeCell ref="G30:H30"/>
    <mergeCell ref="G29:H29"/>
    <mergeCell ref="G28:H28"/>
    <mergeCell ref="A3:G3"/>
    <mergeCell ref="A4:G4"/>
    <mergeCell ref="A5:G5"/>
    <mergeCell ref="A6:G6"/>
    <mergeCell ref="F11:F14"/>
    <mergeCell ref="G31:H31"/>
    <mergeCell ref="G11:G14"/>
    <mergeCell ref="A27:E27"/>
    <mergeCell ref="F9:H9"/>
    <mergeCell ref="F10:H10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8"/>
  <sheetViews>
    <sheetView showGridLines="0" topLeftCell="A58" workbookViewId="0">
      <selection activeCell="D22" sqref="D22"/>
    </sheetView>
  </sheetViews>
  <sheetFormatPr defaultRowHeight="11.25" x14ac:dyDescent="0.2"/>
  <cols>
    <col min="1" max="1" width="50.85546875" style="2" bestFit="1" customWidth="1"/>
    <col min="2" max="2" width="19" style="2" bestFit="1" customWidth="1"/>
    <col min="3" max="3" width="18.7109375" style="2" customWidth="1"/>
    <col min="4" max="4" width="18" style="2" bestFit="1" customWidth="1"/>
    <col min="5" max="16384" width="9.140625" style="2"/>
  </cols>
  <sheetData>
    <row r="1" spans="1:4" s="1" customFormat="1" ht="15.75" x14ac:dyDescent="0.25">
      <c r="A1" s="76" t="s">
        <v>208</v>
      </c>
      <c r="D1" s="4"/>
    </row>
    <row r="2" spans="1:4" s="1" customFormat="1" ht="11.25" customHeight="1" x14ac:dyDescent="0.2">
      <c r="A2" s="3"/>
      <c r="D2" s="4"/>
    </row>
    <row r="3" spans="1:4" ht="11.25" customHeight="1" x14ac:dyDescent="0.2">
      <c r="A3" s="484" t="s">
        <v>358</v>
      </c>
      <c r="B3" s="484"/>
      <c r="C3" s="484"/>
      <c r="D3" s="484"/>
    </row>
    <row r="4" spans="1:4" ht="11.25" customHeight="1" x14ac:dyDescent="0.2">
      <c r="A4" s="485" t="s">
        <v>0</v>
      </c>
      <c r="B4" s="485"/>
      <c r="C4" s="485"/>
      <c r="D4" s="485"/>
    </row>
    <row r="5" spans="1:4" ht="11.25" customHeight="1" x14ac:dyDescent="0.2">
      <c r="A5" s="486" t="s">
        <v>21</v>
      </c>
      <c r="B5" s="486"/>
      <c r="C5" s="486"/>
      <c r="D5" s="486"/>
    </row>
    <row r="6" spans="1:4" ht="11.25" customHeight="1" x14ac:dyDescent="0.2">
      <c r="A6" s="485" t="s">
        <v>4</v>
      </c>
      <c r="B6" s="485"/>
      <c r="C6" s="485"/>
      <c r="D6" s="485"/>
    </row>
    <row r="7" spans="1:4" ht="11.25" customHeight="1" x14ac:dyDescent="0.2">
      <c r="A7" s="484" t="s">
        <v>380</v>
      </c>
      <c r="B7" s="484"/>
      <c r="C7" s="484"/>
      <c r="D7" s="484"/>
    </row>
    <row r="8" spans="1:4" ht="11.25" customHeight="1" x14ac:dyDescent="0.2">
      <c r="A8" s="5"/>
      <c r="B8" s="5"/>
      <c r="C8" s="5"/>
      <c r="D8" s="5"/>
    </row>
    <row r="9" spans="1:4" ht="11.25" customHeight="1" x14ac:dyDescent="0.2">
      <c r="A9" s="2" t="s">
        <v>206</v>
      </c>
      <c r="D9" s="19">
        <v>1</v>
      </c>
    </row>
    <row r="10" spans="1:4" ht="11.25" customHeight="1" x14ac:dyDescent="0.2">
      <c r="A10" s="480" t="s">
        <v>112</v>
      </c>
      <c r="B10" s="86" t="s">
        <v>33</v>
      </c>
      <c r="C10" s="243" t="s">
        <v>352</v>
      </c>
      <c r="D10" s="333">
        <v>2015</v>
      </c>
    </row>
    <row r="11" spans="1:4" ht="11.25" customHeight="1" x14ac:dyDescent="0.2">
      <c r="A11" s="481"/>
      <c r="B11" s="87" t="s">
        <v>34</v>
      </c>
      <c r="C11" s="167" t="s">
        <v>350</v>
      </c>
      <c r="D11" s="167" t="s">
        <v>351</v>
      </c>
    </row>
    <row r="12" spans="1:4" s="11" customFormat="1" ht="11.25" customHeight="1" x14ac:dyDescent="0.2">
      <c r="A12" s="7" t="s">
        <v>20</v>
      </c>
      <c r="B12" s="205">
        <f>B13+B14+B17+B18</f>
        <v>0</v>
      </c>
      <c r="C12" s="205">
        <f>C13+C14+C17+C18</f>
        <v>0</v>
      </c>
      <c r="D12" s="203">
        <f>D13+D14+D17+D18</f>
        <v>0</v>
      </c>
    </row>
    <row r="13" spans="1:4" ht="11.25" customHeight="1" x14ac:dyDescent="0.2">
      <c r="A13" s="7" t="s">
        <v>27</v>
      </c>
      <c r="B13" s="247"/>
      <c r="C13" s="247"/>
      <c r="D13" s="211"/>
    </row>
    <row r="14" spans="1:4" ht="11.25" customHeight="1" x14ac:dyDescent="0.2">
      <c r="A14" s="7" t="s">
        <v>28</v>
      </c>
      <c r="B14" s="205">
        <f>B32</f>
        <v>0</v>
      </c>
      <c r="C14" s="205">
        <f>C32</f>
        <v>0</v>
      </c>
      <c r="D14" s="203">
        <f>D32</f>
        <v>0</v>
      </c>
    </row>
    <row r="15" spans="1:4" ht="11.25" customHeight="1" x14ac:dyDescent="0.2">
      <c r="A15" s="49" t="s">
        <v>168</v>
      </c>
      <c r="B15" s="247"/>
      <c r="C15" s="247"/>
      <c r="D15" s="211"/>
    </row>
    <row r="16" spans="1:4" ht="11.25" customHeight="1" x14ac:dyDescent="0.2">
      <c r="A16" s="49" t="s">
        <v>169</v>
      </c>
      <c r="B16" s="247"/>
      <c r="C16" s="247"/>
      <c r="D16" s="211"/>
    </row>
    <row r="17" spans="1:5" ht="11.25" customHeight="1" x14ac:dyDescent="0.2">
      <c r="A17" s="7" t="s">
        <v>108</v>
      </c>
      <c r="B17" s="247"/>
      <c r="C17" s="247"/>
      <c r="D17" s="211"/>
    </row>
    <row r="18" spans="1:5" ht="11.25" customHeight="1" x14ac:dyDescent="0.2">
      <c r="A18" s="7" t="s">
        <v>31</v>
      </c>
      <c r="B18" s="247"/>
      <c r="C18" s="247"/>
      <c r="D18" s="211"/>
    </row>
    <row r="19" spans="1:5" ht="11.25" customHeight="1" x14ac:dyDescent="0.2">
      <c r="A19" s="7" t="s">
        <v>24</v>
      </c>
      <c r="B19" s="205">
        <f>IF((B20+B21)&gt;=B22,B29,IF((B20+B21)&lt;B22,"-"))</f>
        <v>0</v>
      </c>
      <c r="C19" s="205">
        <f>IF((C20+C21)&gt;=C22,C29,IF((C20+C21)&lt;C22,"-"))</f>
        <v>1095844.72</v>
      </c>
      <c r="D19" s="203">
        <f>IF((D20+D21)&gt;=D22,D29,IF((D20+D21)&lt;D22,"-"))</f>
        <v>0</v>
      </c>
    </row>
    <row r="20" spans="1:5" ht="11.25" customHeight="1" x14ac:dyDescent="0.2">
      <c r="A20" s="7" t="s">
        <v>110</v>
      </c>
      <c r="B20" s="247">
        <v>1491629.65</v>
      </c>
      <c r="C20" s="247">
        <v>1256890.71</v>
      </c>
      <c r="D20" s="211">
        <v>0</v>
      </c>
    </row>
    <row r="21" spans="1:5" ht="11.25" customHeight="1" x14ac:dyDescent="0.2">
      <c r="A21" s="7" t="s">
        <v>111</v>
      </c>
      <c r="B21" s="247"/>
      <c r="C21" s="247"/>
      <c r="D21" s="211"/>
    </row>
    <row r="22" spans="1:5" ht="11.25" customHeight="1" x14ac:dyDescent="0.2">
      <c r="A22" s="7" t="s">
        <v>109</v>
      </c>
      <c r="B22" s="247">
        <v>584801.19999999995</v>
      </c>
      <c r="C22" s="247">
        <v>161045.99</v>
      </c>
      <c r="D22" s="211">
        <v>0</v>
      </c>
    </row>
    <row r="23" spans="1:5" ht="11.25" customHeight="1" x14ac:dyDescent="0.2">
      <c r="A23" s="88" t="s">
        <v>40</v>
      </c>
      <c r="B23" s="244">
        <f>B12-B19</f>
        <v>0</v>
      </c>
      <c r="C23" s="244">
        <f>C12-C19</f>
        <v>-1095844.72</v>
      </c>
      <c r="D23" s="207">
        <f>D12-D19</f>
        <v>0</v>
      </c>
    </row>
    <row r="24" spans="1:5" ht="11.25" customHeight="1" x14ac:dyDescent="0.2">
      <c r="A24" s="17" t="s">
        <v>1</v>
      </c>
      <c r="B24" s="242">
        <v>14349377.68</v>
      </c>
      <c r="C24" s="248">
        <v>15241704.619999999</v>
      </c>
      <c r="D24" s="248">
        <v>15619987.140000001</v>
      </c>
    </row>
    <row r="25" spans="1:5" ht="11.25" customHeight="1" x14ac:dyDescent="0.2">
      <c r="A25" s="30" t="s">
        <v>53</v>
      </c>
      <c r="B25" s="245">
        <f>IF(B$24="",0,IF(B$24=0,0,B12/B$24))</f>
        <v>0</v>
      </c>
      <c r="C25" s="245">
        <f>IF(C$24="",0,IF(C$24=0,0,C12/C$24))</f>
        <v>0</v>
      </c>
      <c r="D25" s="323">
        <f>IF(D$24="",0,IF(D$24=0,0,D12/D$24))</f>
        <v>0</v>
      </c>
    </row>
    <row r="26" spans="1:5" ht="11.25" customHeight="1" x14ac:dyDescent="0.2">
      <c r="A26" s="90" t="s">
        <v>54</v>
      </c>
      <c r="B26" s="246">
        <f>IF(B$24="",0,IF(B$24=0,0,B23/B$24))</f>
        <v>0</v>
      </c>
      <c r="C26" s="246">
        <f>IF(C$24="",0,IF(C$24=0,0,C23/C$24))</f>
        <v>-7.1897779632997511E-2</v>
      </c>
      <c r="D26" s="324">
        <f>IF(D$24="",0,IF(D$24=0,0,D23/D$24))</f>
        <v>0</v>
      </c>
    </row>
    <row r="27" spans="1:5" ht="11.25" customHeight="1" x14ac:dyDescent="0.2">
      <c r="A27" s="15" t="s">
        <v>35</v>
      </c>
      <c r="B27" s="242">
        <v>3156863.09</v>
      </c>
      <c r="C27" s="248">
        <v>3353175.02</v>
      </c>
      <c r="D27" s="248">
        <v>3436397.17</v>
      </c>
    </row>
    <row r="28" spans="1:5" ht="11.25" customHeight="1" x14ac:dyDescent="0.2">
      <c r="A28" s="15" t="s">
        <v>207</v>
      </c>
      <c r="B28" s="248">
        <v>2841176.78</v>
      </c>
      <c r="C28" s="242">
        <v>3017857.52</v>
      </c>
      <c r="D28" s="248">
        <v>3092757.45</v>
      </c>
    </row>
    <row r="29" spans="1:5" s="47" customFormat="1" ht="11.25" customHeight="1" x14ac:dyDescent="0.2">
      <c r="A29" s="45"/>
      <c r="B29" s="13"/>
      <c r="C29" s="46">
        <f>C20+C21-C22</f>
        <v>1095844.72</v>
      </c>
      <c r="D29" s="46">
        <f>D20+D21-D22</f>
        <v>0</v>
      </c>
    </row>
    <row r="30" spans="1:5" ht="11.25" customHeight="1" x14ac:dyDescent="0.2">
      <c r="A30" s="480" t="s">
        <v>113</v>
      </c>
      <c r="B30" s="86" t="s">
        <v>33</v>
      </c>
      <c r="C30" s="243" t="s">
        <v>352</v>
      </c>
      <c r="D30" s="322">
        <f>+D$10</f>
        <v>2015</v>
      </c>
    </row>
    <row r="31" spans="1:5" ht="11.25" customHeight="1" x14ac:dyDescent="0.2">
      <c r="A31" s="481"/>
      <c r="B31" s="87" t="s">
        <v>34</v>
      </c>
      <c r="C31" s="167" t="s">
        <v>350</v>
      </c>
      <c r="D31" s="167" t="s">
        <v>351</v>
      </c>
    </row>
    <row r="32" spans="1:5" ht="11.25" customHeight="1" x14ac:dyDescent="0.2">
      <c r="A32" s="48" t="s">
        <v>142</v>
      </c>
      <c r="B32" s="43">
        <f>B33+B34+B41+B44</f>
        <v>0</v>
      </c>
      <c r="C32" s="43">
        <f>C33+C34+C41+C44</f>
        <v>0</v>
      </c>
      <c r="D32" s="149">
        <f>D33+D34+D41+D44</f>
        <v>0</v>
      </c>
      <c r="E32" s="7"/>
    </row>
    <row r="33" spans="1:5" ht="11.25" customHeight="1" x14ac:dyDescent="0.2">
      <c r="A33" s="8" t="s">
        <v>143</v>
      </c>
      <c r="B33" s="249"/>
      <c r="C33" s="249"/>
      <c r="D33" s="250"/>
      <c r="E33" s="7"/>
    </row>
    <row r="34" spans="1:5" ht="11.25" customHeight="1" x14ac:dyDescent="0.2">
      <c r="A34" s="48" t="s">
        <v>144</v>
      </c>
      <c r="B34" s="43">
        <f>B35+B36+B39+B40</f>
        <v>0</v>
      </c>
      <c r="C34" s="43">
        <f>C35+C36+C39+C40</f>
        <v>0</v>
      </c>
      <c r="D34" s="149">
        <f>D35+D36+D39+D40</f>
        <v>0</v>
      </c>
      <c r="E34" s="7"/>
    </row>
    <row r="35" spans="1:5" ht="11.25" customHeight="1" x14ac:dyDescent="0.2">
      <c r="A35" s="48" t="s">
        <v>117</v>
      </c>
      <c r="B35" s="249"/>
      <c r="C35" s="249"/>
      <c r="D35" s="250"/>
      <c r="E35" s="7"/>
    </row>
    <row r="36" spans="1:5" ht="11.25" customHeight="1" x14ac:dyDescent="0.2">
      <c r="A36" s="49" t="s">
        <v>114</v>
      </c>
      <c r="B36" s="43">
        <f>B37+B38</f>
        <v>0</v>
      </c>
      <c r="C36" s="43">
        <f>C37+C38</f>
        <v>0</v>
      </c>
      <c r="D36" s="149">
        <f>D37+D38</f>
        <v>0</v>
      </c>
      <c r="E36" s="7"/>
    </row>
    <row r="37" spans="1:5" ht="11.25" customHeight="1" x14ac:dyDescent="0.2">
      <c r="A37" s="49" t="s">
        <v>118</v>
      </c>
      <c r="B37" s="249"/>
      <c r="C37" s="249"/>
      <c r="D37" s="250"/>
      <c r="E37" s="7"/>
    </row>
    <row r="38" spans="1:5" ht="11.25" customHeight="1" x14ac:dyDescent="0.2">
      <c r="A38" s="49" t="s">
        <v>115</v>
      </c>
      <c r="B38" s="249"/>
      <c r="C38" s="249"/>
      <c r="D38" s="250"/>
      <c r="E38" s="7"/>
    </row>
    <row r="39" spans="1:5" ht="11.25" customHeight="1" x14ac:dyDescent="0.2">
      <c r="A39" s="49" t="s">
        <v>116</v>
      </c>
      <c r="B39" s="249"/>
      <c r="C39" s="249"/>
      <c r="D39" s="250"/>
      <c r="E39" s="7"/>
    </row>
    <row r="40" spans="1:5" ht="11.25" customHeight="1" x14ac:dyDescent="0.2">
      <c r="A40" s="49" t="s">
        <v>139</v>
      </c>
      <c r="B40" s="249"/>
      <c r="C40" s="249"/>
      <c r="D40" s="250"/>
      <c r="E40" s="7"/>
    </row>
    <row r="41" spans="1:5" ht="11.25" customHeight="1" x14ac:dyDescent="0.2">
      <c r="A41" s="49" t="s">
        <v>145</v>
      </c>
      <c r="B41" s="43">
        <f>B42+B43</f>
        <v>0</v>
      </c>
      <c r="C41" s="43">
        <f>C42+C43</f>
        <v>0</v>
      </c>
      <c r="D41" s="149">
        <f>D42+D43</f>
        <v>0</v>
      </c>
      <c r="E41" s="7"/>
    </row>
    <row r="42" spans="1:5" ht="11.25" customHeight="1" x14ac:dyDescent="0.2">
      <c r="A42" s="49" t="s">
        <v>140</v>
      </c>
      <c r="B42" s="249"/>
      <c r="C42" s="249"/>
      <c r="D42" s="250"/>
      <c r="E42" s="7"/>
    </row>
    <row r="43" spans="1:5" ht="11.25" customHeight="1" x14ac:dyDescent="0.2">
      <c r="A43" s="49" t="s">
        <v>141</v>
      </c>
      <c r="B43" s="249"/>
      <c r="C43" s="249"/>
      <c r="D43" s="250"/>
      <c r="E43" s="7"/>
    </row>
    <row r="44" spans="1:5" ht="11.25" customHeight="1" x14ac:dyDescent="0.2">
      <c r="A44" s="50" t="s">
        <v>146</v>
      </c>
      <c r="B44" s="251"/>
      <c r="C44" s="251"/>
      <c r="D44" s="252"/>
      <c r="E44" s="7"/>
    </row>
    <row r="45" spans="1:5" ht="11.25" customHeight="1" x14ac:dyDescent="0.2">
      <c r="A45" s="49"/>
      <c r="B45" s="13"/>
      <c r="C45" s="13"/>
      <c r="D45" s="13"/>
      <c r="E45" s="7"/>
    </row>
    <row r="46" spans="1:5" ht="11.25" customHeight="1" x14ac:dyDescent="0.2">
      <c r="A46" s="480" t="s">
        <v>119</v>
      </c>
      <c r="B46" s="86" t="s">
        <v>33</v>
      </c>
      <c r="C46" s="243" t="s">
        <v>352</v>
      </c>
      <c r="D46" s="322">
        <f>+D$10</f>
        <v>2015</v>
      </c>
      <c r="E46" s="7"/>
    </row>
    <row r="47" spans="1:5" ht="11.25" customHeight="1" x14ac:dyDescent="0.2">
      <c r="A47" s="487"/>
      <c r="B47" s="87" t="s">
        <v>34</v>
      </c>
      <c r="C47" s="167" t="s">
        <v>350</v>
      </c>
      <c r="D47" s="167" t="s">
        <v>351</v>
      </c>
      <c r="E47" s="7"/>
    </row>
    <row r="48" spans="1:5" ht="11.25" customHeight="1" x14ac:dyDescent="0.2">
      <c r="A48" s="51" t="s">
        <v>120</v>
      </c>
      <c r="B48" s="253"/>
      <c r="C48" s="253"/>
      <c r="D48" s="254"/>
      <c r="E48" s="7"/>
    </row>
    <row r="49" spans="1:5" ht="11.25" customHeight="1" x14ac:dyDescent="0.2">
      <c r="A49" s="52" t="s">
        <v>323</v>
      </c>
      <c r="B49" s="249"/>
      <c r="C49" s="249"/>
      <c r="D49" s="250"/>
      <c r="E49" s="7"/>
    </row>
    <row r="50" spans="1:5" ht="11.25" customHeight="1" x14ac:dyDescent="0.2">
      <c r="A50" s="52" t="s">
        <v>121</v>
      </c>
      <c r="B50" s="43" t="str">
        <f>IF(B29&lt;0,-B29,IF(B29&gt;=0,"-"))</f>
        <v>-</v>
      </c>
      <c r="C50" s="43" t="str">
        <f>IF(C29&lt;0,-C29,IF(C29&gt;=0,"-"))</f>
        <v>-</v>
      </c>
      <c r="D50" s="149" t="str">
        <f>IF(D29&lt;0,-D29,IF(D29&gt;=0,"-"))</f>
        <v>-</v>
      </c>
      <c r="E50" s="7"/>
    </row>
    <row r="51" spans="1:5" ht="11.25" customHeight="1" x14ac:dyDescent="0.2">
      <c r="A51" s="52" t="s">
        <v>122</v>
      </c>
      <c r="B51" s="249"/>
      <c r="C51" s="249"/>
      <c r="D51" s="250"/>
      <c r="E51" s="7"/>
    </row>
    <row r="52" spans="1:5" ht="11.25" customHeight="1" x14ac:dyDescent="0.2">
      <c r="A52" s="52" t="s">
        <v>123</v>
      </c>
      <c r="B52" s="249"/>
      <c r="C52" s="249"/>
      <c r="D52" s="250"/>
      <c r="E52" s="7"/>
    </row>
    <row r="53" spans="1:5" ht="11.25" customHeight="1" x14ac:dyDescent="0.2">
      <c r="A53" s="53" t="s">
        <v>124</v>
      </c>
      <c r="B53" s="251"/>
      <c r="C53" s="251"/>
      <c r="D53" s="252"/>
      <c r="E53" s="7"/>
    </row>
    <row r="54" spans="1:5" ht="11.25" customHeight="1" x14ac:dyDescent="0.2">
      <c r="A54" s="49"/>
      <c r="B54" s="16"/>
      <c r="C54" s="13"/>
      <c r="D54" s="13"/>
    </row>
    <row r="55" spans="1:5" ht="22.5" customHeight="1" x14ac:dyDescent="0.2">
      <c r="A55" s="478" t="s">
        <v>25</v>
      </c>
      <c r="B55" s="478"/>
      <c r="C55" s="478"/>
      <c r="D55" s="478"/>
    </row>
    <row r="56" spans="1:5" ht="11.25" customHeight="1" x14ac:dyDescent="0.2">
      <c r="A56" s="480" t="s">
        <v>343</v>
      </c>
      <c r="B56" s="482" t="s">
        <v>344</v>
      </c>
      <c r="C56" s="243" t="s">
        <v>352</v>
      </c>
      <c r="D56" s="322">
        <f>+D$10</f>
        <v>2015</v>
      </c>
    </row>
    <row r="57" spans="1:5" ht="11.25" customHeight="1" x14ac:dyDescent="0.2">
      <c r="A57" s="481"/>
      <c r="B57" s="483"/>
      <c r="C57" s="167" t="s">
        <v>350</v>
      </c>
      <c r="D57" s="167" t="s">
        <v>351</v>
      </c>
    </row>
    <row r="58" spans="1:5" ht="11.25" customHeight="1" x14ac:dyDescent="0.2">
      <c r="A58" s="7" t="s">
        <v>147</v>
      </c>
      <c r="B58" s="42">
        <f>B59+B60</f>
        <v>0</v>
      </c>
      <c r="C58" s="42">
        <f>C59+C60</f>
        <v>0</v>
      </c>
      <c r="D58" s="148">
        <f>D59+D60</f>
        <v>0</v>
      </c>
    </row>
    <row r="59" spans="1:5" ht="11.25" customHeight="1" x14ac:dyDescent="0.2">
      <c r="A59" s="7" t="s">
        <v>42</v>
      </c>
      <c r="B59" s="249"/>
      <c r="C59" s="249"/>
      <c r="D59" s="250"/>
    </row>
    <row r="60" spans="1:5" ht="11.25" customHeight="1" x14ac:dyDescent="0.2">
      <c r="A60" s="7" t="s">
        <v>41</v>
      </c>
      <c r="B60" s="249"/>
      <c r="C60" s="249"/>
      <c r="D60" s="250"/>
    </row>
    <row r="61" spans="1:5" ht="11.25" customHeight="1" x14ac:dyDescent="0.2">
      <c r="A61" s="7" t="s">
        <v>148</v>
      </c>
      <c r="B61" s="43">
        <f>B62+B63+B64-B65</f>
        <v>0</v>
      </c>
      <c r="C61" s="43">
        <f>C62+C63+C64-C65</f>
        <v>0</v>
      </c>
      <c r="D61" s="149">
        <f>D62+D63+D64-D65</f>
        <v>0</v>
      </c>
    </row>
    <row r="62" spans="1:5" ht="11.25" customHeight="1" x14ac:dyDescent="0.2">
      <c r="A62" s="48" t="s">
        <v>150</v>
      </c>
      <c r="B62" s="249"/>
      <c r="C62" s="249"/>
      <c r="D62" s="250"/>
    </row>
    <row r="63" spans="1:5" ht="11.25" customHeight="1" x14ac:dyDescent="0.2">
      <c r="A63" s="7" t="s">
        <v>43</v>
      </c>
      <c r="B63" s="249"/>
      <c r="C63" s="249"/>
      <c r="D63" s="250"/>
    </row>
    <row r="64" spans="1:5" ht="11.25" customHeight="1" x14ac:dyDescent="0.2">
      <c r="A64" s="7" t="s">
        <v>111</v>
      </c>
      <c r="B64" s="249"/>
      <c r="C64" s="249"/>
      <c r="D64" s="250"/>
    </row>
    <row r="65" spans="1:13" ht="11.25" customHeight="1" x14ac:dyDescent="0.2">
      <c r="A65" s="7" t="s">
        <v>39</v>
      </c>
      <c r="B65" s="249"/>
      <c r="C65" s="249"/>
      <c r="D65" s="250"/>
    </row>
    <row r="66" spans="1:13" ht="11.25" customHeight="1" x14ac:dyDescent="0.2">
      <c r="A66" s="7" t="s">
        <v>26</v>
      </c>
      <c r="B66" s="249"/>
      <c r="C66" s="249"/>
      <c r="D66" s="250"/>
    </row>
    <row r="67" spans="1:13" ht="11.25" customHeight="1" x14ac:dyDescent="0.2">
      <c r="A67" s="88" t="s">
        <v>149</v>
      </c>
      <c r="B67" s="89">
        <f>B58-B61</f>
        <v>0</v>
      </c>
      <c r="C67" s="89">
        <f>C58-C61</f>
        <v>0</v>
      </c>
      <c r="D67" s="168">
        <f>D58-D61</f>
        <v>0</v>
      </c>
    </row>
    <row r="68" spans="1:13" ht="11.25" customHeight="1" x14ac:dyDescent="0.2">
      <c r="A68" s="10" t="s">
        <v>151</v>
      </c>
      <c r="B68" s="10"/>
      <c r="C68" s="10"/>
      <c r="D68" s="10"/>
    </row>
    <row r="69" spans="1:13" s="7" customFormat="1" ht="21" customHeight="1" x14ac:dyDescent="0.2">
      <c r="A69" s="479" t="s">
        <v>218</v>
      </c>
      <c r="B69" s="479"/>
      <c r="C69" s="479"/>
      <c r="D69" s="479"/>
      <c r="E69" s="479"/>
    </row>
    <row r="70" spans="1:13" ht="11.25" customHeight="1" x14ac:dyDescent="0.2">
      <c r="A70" s="5" t="s">
        <v>6</v>
      </c>
      <c r="B70" s="54"/>
      <c r="C70" s="55"/>
      <c r="D70" s="55"/>
    </row>
    <row r="73" spans="1:13" ht="16.5" thickBot="1" x14ac:dyDescent="0.3">
      <c r="A73" s="78" t="s">
        <v>170</v>
      </c>
      <c r="B73"/>
      <c r="C73"/>
      <c r="D73"/>
      <c r="E73"/>
      <c r="F73"/>
      <c r="G73"/>
      <c r="H73"/>
      <c r="I73"/>
      <c r="J73"/>
      <c r="K73"/>
      <c r="L73"/>
    </row>
    <row r="74" spans="1:13" ht="12" thickBot="1" x14ac:dyDescent="0.25">
      <c r="A74" s="476" t="s">
        <v>171</v>
      </c>
      <c r="B74" s="476"/>
      <c r="C74" s="476"/>
      <c r="D74" s="476"/>
      <c r="E74" s="476"/>
      <c r="F74" s="476"/>
      <c r="G74" s="476"/>
      <c r="H74" s="476"/>
      <c r="I74" s="476"/>
      <c r="J74" s="476"/>
      <c r="K74" s="476"/>
      <c r="L74" s="477"/>
      <c r="M74" s="7"/>
    </row>
    <row r="75" spans="1:13" ht="12" thickBot="1" x14ac:dyDescent="0.25">
      <c r="A75" s="364" t="s">
        <v>154</v>
      </c>
      <c r="B75" s="364"/>
      <c r="C75" s="365"/>
      <c r="D75" s="366" t="s">
        <v>155</v>
      </c>
      <c r="E75" s="364"/>
      <c r="F75" s="365"/>
      <c r="G75" s="366" t="s">
        <v>156</v>
      </c>
      <c r="H75" s="364"/>
      <c r="I75" s="365"/>
      <c r="J75" s="366" t="s">
        <v>172</v>
      </c>
      <c r="K75" s="364"/>
      <c r="L75" s="365"/>
    </row>
    <row r="76" spans="1:13" ht="12" thickBot="1" x14ac:dyDescent="0.25">
      <c r="A76" s="364" t="s">
        <v>349</v>
      </c>
      <c r="B76" s="364"/>
      <c r="C76" s="365"/>
      <c r="D76" s="366" t="s">
        <v>157</v>
      </c>
      <c r="E76" s="364"/>
      <c r="F76" s="365"/>
      <c r="G76" s="366" t="s">
        <v>158</v>
      </c>
      <c r="H76" s="364"/>
      <c r="I76" s="365"/>
      <c r="J76" s="366" t="s">
        <v>173</v>
      </c>
      <c r="K76" s="364"/>
      <c r="L76" s="365"/>
    </row>
    <row r="77" spans="1:13" ht="18" x14ac:dyDescent="0.2">
      <c r="A77" s="73" t="s">
        <v>174</v>
      </c>
      <c r="B77" s="73" t="s">
        <v>175</v>
      </c>
      <c r="C77" s="73" t="s">
        <v>159</v>
      </c>
      <c r="D77" s="73" t="s">
        <v>160</v>
      </c>
      <c r="E77" s="73" t="s">
        <v>161</v>
      </c>
      <c r="F77" s="73" t="s">
        <v>175</v>
      </c>
      <c r="G77" s="73" t="s">
        <v>162</v>
      </c>
      <c r="H77" s="73" t="s">
        <v>161</v>
      </c>
      <c r="I77" s="73" t="s">
        <v>175</v>
      </c>
      <c r="J77" s="73" t="s">
        <v>162</v>
      </c>
      <c r="K77" s="73" t="s">
        <v>161</v>
      </c>
      <c r="L77" s="73" t="s">
        <v>175</v>
      </c>
    </row>
    <row r="78" spans="1:13" x14ac:dyDescent="0.2">
      <c r="A78" s="73"/>
      <c r="B78" s="74"/>
      <c r="C78" s="74"/>
      <c r="D78" s="73" t="s">
        <v>176</v>
      </c>
      <c r="E78" s="74"/>
      <c r="F78" s="74"/>
      <c r="G78" s="73"/>
      <c r="H78" s="74"/>
      <c r="I78" s="74"/>
      <c r="J78" s="73"/>
      <c r="K78" s="74"/>
      <c r="L78" s="74"/>
    </row>
    <row r="79" spans="1:13" ht="12" thickBot="1" x14ac:dyDescent="0.25">
      <c r="A79" s="75" t="s">
        <v>66</v>
      </c>
      <c r="B79" s="75" t="s">
        <v>67</v>
      </c>
      <c r="C79" s="75" t="s">
        <v>163</v>
      </c>
      <c r="D79" s="75" t="s">
        <v>177</v>
      </c>
      <c r="E79" s="75" t="s">
        <v>164</v>
      </c>
      <c r="F79" s="75" t="s">
        <v>165</v>
      </c>
      <c r="G79" s="75" t="s">
        <v>166</v>
      </c>
      <c r="H79" s="75" t="s">
        <v>178</v>
      </c>
      <c r="I79" s="75" t="s">
        <v>167</v>
      </c>
      <c r="J79" s="75" t="s">
        <v>179</v>
      </c>
      <c r="K79" s="75" t="s">
        <v>180</v>
      </c>
      <c r="L79" s="75" t="s">
        <v>181</v>
      </c>
    </row>
    <row r="80" spans="1:13" ht="12" thickBot="1" x14ac:dyDescent="0.25">
      <c r="A80" s="255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256"/>
      <c r="M80" s="7"/>
    </row>
    <row r="81" spans="1:13" x14ac:dyDescent="0.2">
      <c r="A81" s="39"/>
      <c r="B81" s="39"/>
      <c r="C81" s="39"/>
      <c r="D81" s="39"/>
      <c r="E81" s="38"/>
      <c r="F81" s="38"/>
      <c r="G81" s="38"/>
      <c r="H81" s="40"/>
      <c r="I81" s="40"/>
      <c r="J81" s="40"/>
      <c r="K81" s="38"/>
      <c r="L81" s="38"/>
      <c r="M81" s="38"/>
    </row>
    <row r="82" spans="1:13" x14ac:dyDescent="0.2">
      <c r="A82" s="39"/>
      <c r="B82" s="39"/>
      <c r="C82" s="39"/>
      <c r="D82" s="39"/>
      <c r="E82" s="38"/>
      <c r="F82" s="38"/>
      <c r="G82" s="38"/>
      <c r="H82" s="40"/>
      <c r="I82" s="40"/>
      <c r="J82" s="40"/>
      <c r="K82" s="38"/>
      <c r="L82" s="38"/>
      <c r="M82" s="38"/>
    </row>
    <row r="83" spans="1:13" ht="15.75" x14ac:dyDescent="0.25">
      <c r="A83" s="141" t="s">
        <v>277</v>
      </c>
      <c r="B83" s="142"/>
      <c r="C83" s="5"/>
      <c r="D83" s="5"/>
      <c r="H83" s="7"/>
      <c r="I83" s="7"/>
      <c r="J83" s="7"/>
    </row>
    <row r="84" spans="1:13" x14ac:dyDescent="0.2">
      <c r="A84" s="474" t="s">
        <v>278</v>
      </c>
      <c r="B84" s="474"/>
      <c r="C84" s="474"/>
      <c r="D84" s="474"/>
      <c r="E84" s="474"/>
      <c r="F84" s="474"/>
      <c r="G84" s="474"/>
      <c r="H84" s="474"/>
      <c r="I84" s="474"/>
      <c r="J84" s="474"/>
      <c r="K84" s="474"/>
      <c r="L84" s="474"/>
      <c r="M84" s="475"/>
    </row>
    <row r="85" spans="1:13" x14ac:dyDescent="0.2">
      <c r="A85" s="143"/>
      <c r="B85" s="473" t="s">
        <v>279</v>
      </c>
      <c r="C85" s="473"/>
      <c r="D85" s="473"/>
      <c r="E85" s="473" t="s">
        <v>280</v>
      </c>
      <c r="F85" s="473"/>
      <c r="G85" s="473"/>
      <c r="H85" s="473" t="s">
        <v>281</v>
      </c>
      <c r="I85" s="473"/>
      <c r="J85" s="473"/>
      <c r="K85" s="473" t="s">
        <v>282</v>
      </c>
      <c r="L85" s="473"/>
      <c r="M85" s="473"/>
    </row>
    <row r="86" spans="1:13" x14ac:dyDescent="0.2">
      <c r="A86" s="144" t="s">
        <v>283</v>
      </c>
      <c r="B86" s="473" t="s">
        <v>284</v>
      </c>
      <c r="C86" s="473"/>
      <c r="D86" s="473"/>
      <c r="E86" s="473" t="s">
        <v>22</v>
      </c>
      <c r="F86" s="473"/>
      <c r="G86" s="473"/>
      <c r="H86" s="473" t="s">
        <v>22</v>
      </c>
      <c r="I86" s="473"/>
      <c r="J86" s="473"/>
      <c r="K86" s="473" t="s">
        <v>22</v>
      </c>
      <c r="L86" s="473"/>
      <c r="M86" s="473"/>
    </row>
    <row r="87" spans="1:13" x14ac:dyDescent="0.2">
      <c r="A87" s="142"/>
      <c r="B87" s="145" t="s">
        <v>285</v>
      </c>
      <c r="C87" s="145" t="s">
        <v>286</v>
      </c>
      <c r="D87" s="145" t="s">
        <v>287</v>
      </c>
      <c r="E87" s="145" t="s">
        <v>288</v>
      </c>
      <c r="F87" s="145" t="s">
        <v>289</v>
      </c>
      <c r="G87" s="145" t="s">
        <v>290</v>
      </c>
      <c r="H87" s="145" t="s">
        <v>288</v>
      </c>
      <c r="I87" s="145" t="s">
        <v>289</v>
      </c>
      <c r="J87" s="145" t="s">
        <v>290</v>
      </c>
      <c r="K87" s="145" t="s">
        <v>288</v>
      </c>
      <c r="L87" s="145" t="s">
        <v>289</v>
      </c>
      <c r="M87" s="145" t="s">
        <v>290</v>
      </c>
    </row>
    <row r="88" spans="1:13" x14ac:dyDescent="0.2">
      <c r="A88" s="146" t="s">
        <v>291</v>
      </c>
      <c r="B88" s="257"/>
      <c r="C88" s="257"/>
      <c r="D88" s="257"/>
      <c r="E88" s="257"/>
      <c r="F88" s="257"/>
      <c r="G88" s="257"/>
      <c r="H88" s="257"/>
      <c r="I88" s="257"/>
      <c r="J88" s="257"/>
      <c r="K88" s="257"/>
      <c r="L88" s="257"/>
      <c r="M88" s="257"/>
    </row>
    <row r="89" spans="1:13" ht="12.75" x14ac:dyDescent="0.2">
      <c r="A89" s="146" t="s">
        <v>292</v>
      </c>
      <c r="B89" s="467"/>
      <c r="C89" s="468"/>
      <c r="D89" s="469"/>
      <c r="E89" s="467"/>
      <c r="F89" s="468"/>
      <c r="G89" s="469"/>
      <c r="H89" s="467"/>
      <c r="I89" s="468"/>
      <c r="J89" s="469"/>
      <c r="K89" s="467"/>
      <c r="L89" s="470"/>
      <c r="M89" s="471"/>
    </row>
    <row r="90" spans="1:13" x14ac:dyDescent="0.2">
      <c r="A90" s="5"/>
      <c r="B90" s="5"/>
      <c r="C90" s="5"/>
      <c r="D90" s="5"/>
      <c r="H90" s="7"/>
      <c r="I90" s="7"/>
      <c r="J90" s="7"/>
    </row>
    <row r="91" spans="1:13" x14ac:dyDescent="0.2">
      <c r="A91" s="143"/>
      <c r="B91" s="473" t="s">
        <v>293</v>
      </c>
      <c r="C91" s="473"/>
      <c r="D91" s="473"/>
      <c r="E91" s="473" t="s">
        <v>294</v>
      </c>
      <c r="F91" s="473"/>
      <c r="G91" s="473"/>
      <c r="H91" s="473" t="s">
        <v>295</v>
      </c>
      <c r="I91" s="473"/>
      <c r="J91" s="473"/>
      <c r="K91" s="473" t="s">
        <v>296</v>
      </c>
      <c r="L91" s="473"/>
      <c r="M91" s="473"/>
    </row>
    <row r="92" spans="1:13" x14ac:dyDescent="0.2">
      <c r="A92" s="144" t="s">
        <v>283</v>
      </c>
      <c r="B92" s="473" t="s">
        <v>22</v>
      </c>
      <c r="C92" s="473"/>
      <c r="D92" s="473"/>
      <c r="E92" s="473" t="s">
        <v>22</v>
      </c>
      <c r="F92" s="473"/>
      <c r="G92" s="473"/>
      <c r="H92" s="473" t="s">
        <v>22</v>
      </c>
      <c r="I92" s="473"/>
      <c r="J92" s="473"/>
      <c r="K92" s="473" t="s">
        <v>22</v>
      </c>
      <c r="L92" s="473"/>
      <c r="M92" s="473"/>
    </row>
    <row r="93" spans="1:13" x14ac:dyDescent="0.2">
      <c r="A93" s="142"/>
      <c r="B93" s="145" t="s">
        <v>288</v>
      </c>
      <c r="C93" s="145" t="s">
        <v>289</v>
      </c>
      <c r="D93" s="145" t="s">
        <v>290</v>
      </c>
      <c r="E93" s="145" t="s">
        <v>288</v>
      </c>
      <c r="F93" s="145" t="s">
        <v>289</v>
      </c>
      <c r="G93" s="145" t="s">
        <v>290</v>
      </c>
      <c r="H93" s="145" t="s">
        <v>288</v>
      </c>
      <c r="I93" s="145" t="s">
        <v>289</v>
      </c>
      <c r="J93" s="145" t="s">
        <v>290</v>
      </c>
      <c r="K93" s="145" t="s">
        <v>288</v>
      </c>
      <c r="L93" s="145" t="s">
        <v>289</v>
      </c>
      <c r="M93" s="145" t="s">
        <v>290</v>
      </c>
    </row>
    <row r="94" spans="1:13" x14ac:dyDescent="0.2">
      <c r="A94" s="146" t="s">
        <v>291</v>
      </c>
      <c r="B94" s="257"/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</row>
    <row r="95" spans="1:13" ht="12.75" x14ac:dyDescent="0.2">
      <c r="A95" s="146" t="s">
        <v>292</v>
      </c>
      <c r="B95" s="467"/>
      <c r="C95" s="468"/>
      <c r="D95" s="469"/>
      <c r="E95" s="467"/>
      <c r="F95" s="468"/>
      <c r="G95" s="469"/>
      <c r="H95" s="467"/>
      <c r="I95" s="468"/>
      <c r="J95" s="469"/>
      <c r="K95" s="467"/>
      <c r="L95" s="470"/>
      <c r="M95" s="471"/>
    </row>
    <row r="96" spans="1:13" x14ac:dyDescent="0.2">
      <c r="A96" s="5"/>
      <c r="B96" s="5"/>
      <c r="C96" s="5"/>
      <c r="D96" s="5"/>
      <c r="H96" s="7"/>
      <c r="I96" s="7"/>
      <c r="J96" s="7"/>
    </row>
    <row r="97" spans="1:13" x14ac:dyDescent="0.2">
      <c r="A97" s="143"/>
      <c r="B97" s="473" t="s">
        <v>297</v>
      </c>
      <c r="C97" s="473"/>
      <c r="D97" s="473"/>
      <c r="E97" s="473" t="s">
        <v>298</v>
      </c>
      <c r="F97" s="473"/>
      <c r="G97" s="473"/>
      <c r="H97" s="473" t="s">
        <v>299</v>
      </c>
      <c r="I97" s="473"/>
      <c r="J97" s="473"/>
      <c r="K97" s="473" t="s">
        <v>300</v>
      </c>
      <c r="L97" s="473"/>
      <c r="M97" s="473"/>
    </row>
    <row r="98" spans="1:13" x14ac:dyDescent="0.2">
      <c r="A98" s="144" t="s">
        <v>283</v>
      </c>
      <c r="B98" s="473" t="s">
        <v>22</v>
      </c>
      <c r="C98" s="473"/>
      <c r="D98" s="473"/>
      <c r="E98" s="473" t="s">
        <v>22</v>
      </c>
      <c r="F98" s="473"/>
      <c r="G98" s="473"/>
      <c r="H98" s="473" t="s">
        <v>22</v>
      </c>
      <c r="I98" s="473"/>
      <c r="J98" s="473"/>
      <c r="K98" s="473" t="s">
        <v>22</v>
      </c>
      <c r="L98" s="473"/>
      <c r="M98" s="473"/>
    </row>
    <row r="99" spans="1:13" x14ac:dyDescent="0.2">
      <c r="A99" s="142"/>
      <c r="B99" s="145" t="s">
        <v>288</v>
      </c>
      <c r="C99" s="145" t="s">
        <v>289</v>
      </c>
      <c r="D99" s="145" t="s">
        <v>290</v>
      </c>
      <c r="E99" s="145" t="s">
        <v>288</v>
      </c>
      <c r="F99" s="145" t="s">
        <v>289</v>
      </c>
      <c r="G99" s="145" t="s">
        <v>290</v>
      </c>
      <c r="H99" s="145" t="s">
        <v>288</v>
      </c>
      <c r="I99" s="145" t="s">
        <v>289</v>
      </c>
      <c r="J99" s="145" t="s">
        <v>290</v>
      </c>
      <c r="K99" s="145" t="s">
        <v>288</v>
      </c>
      <c r="L99" s="145" t="s">
        <v>289</v>
      </c>
      <c r="M99" s="145" t="s">
        <v>290</v>
      </c>
    </row>
    <row r="100" spans="1:13" x14ac:dyDescent="0.2">
      <c r="A100" s="146" t="s">
        <v>291</v>
      </c>
      <c r="B100" s="257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</row>
    <row r="101" spans="1:13" ht="12.75" x14ac:dyDescent="0.2">
      <c r="A101" s="146" t="s">
        <v>292</v>
      </c>
      <c r="B101" s="467"/>
      <c r="C101" s="468"/>
      <c r="D101" s="469"/>
      <c r="E101" s="467"/>
      <c r="F101" s="468"/>
      <c r="G101" s="469"/>
      <c r="H101" s="467"/>
      <c r="I101" s="468"/>
      <c r="J101" s="469"/>
      <c r="K101" s="467"/>
      <c r="L101" s="470"/>
      <c r="M101" s="471"/>
    </row>
    <row r="102" spans="1:13" x14ac:dyDescent="0.2">
      <c r="H102" s="6"/>
      <c r="I102" s="6"/>
      <c r="J102" s="6"/>
      <c r="L102" s="7"/>
    </row>
    <row r="103" spans="1:13" x14ac:dyDescent="0.2">
      <c r="A103" s="143"/>
      <c r="B103" s="473" t="s">
        <v>301</v>
      </c>
      <c r="C103" s="473"/>
      <c r="D103" s="473"/>
      <c r="E103" s="473" t="s">
        <v>302</v>
      </c>
      <c r="F103" s="473"/>
      <c r="G103" s="473"/>
      <c r="H103" s="473" t="s">
        <v>303</v>
      </c>
      <c r="I103" s="473"/>
      <c r="J103" s="473"/>
      <c r="K103" s="473" t="s">
        <v>304</v>
      </c>
      <c r="L103" s="473"/>
      <c r="M103" s="473"/>
    </row>
    <row r="104" spans="1:13" x14ac:dyDescent="0.2">
      <c r="A104" s="144" t="s">
        <v>283</v>
      </c>
      <c r="B104" s="473" t="s">
        <v>22</v>
      </c>
      <c r="C104" s="473"/>
      <c r="D104" s="473"/>
      <c r="E104" s="473" t="s">
        <v>22</v>
      </c>
      <c r="F104" s="473"/>
      <c r="G104" s="473"/>
      <c r="H104" s="473" t="s">
        <v>22</v>
      </c>
      <c r="I104" s="473"/>
      <c r="J104" s="473"/>
      <c r="K104" s="473" t="s">
        <v>22</v>
      </c>
      <c r="L104" s="473"/>
      <c r="M104" s="473"/>
    </row>
    <row r="105" spans="1:13" x14ac:dyDescent="0.2">
      <c r="A105" s="142"/>
      <c r="B105" s="145" t="s">
        <v>288</v>
      </c>
      <c r="C105" s="145" t="s">
        <v>289</v>
      </c>
      <c r="D105" s="145" t="s">
        <v>290</v>
      </c>
      <c r="E105" s="145" t="s">
        <v>288</v>
      </c>
      <c r="F105" s="145" t="s">
        <v>289</v>
      </c>
      <c r="G105" s="145" t="s">
        <v>290</v>
      </c>
      <c r="H105" s="145" t="s">
        <v>288</v>
      </c>
      <c r="I105" s="145" t="s">
        <v>289</v>
      </c>
      <c r="J105" s="145" t="s">
        <v>290</v>
      </c>
      <c r="K105" s="145" t="s">
        <v>288</v>
      </c>
      <c r="L105" s="145" t="s">
        <v>289</v>
      </c>
      <c r="M105" s="145" t="s">
        <v>290</v>
      </c>
    </row>
    <row r="106" spans="1:13" x14ac:dyDescent="0.2">
      <c r="A106" s="146" t="s">
        <v>291</v>
      </c>
      <c r="B106" s="257"/>
      <c r="C106" s="257"/>
      <c r="D106" s="257"/>
      <c r="E106" s="257"/>
      <c r="F106" s="257"/>
      <c r="G106" s="257"/>
      <c r="H106" s="257"/>
      <c r="I106" s="257"/>
      <c r="J106" s="257"/>
      <c r="K106" s="257"/>
      <c r="L106" s="257"/>
      <c r="M106" s="257"/>
    </row>
    <row r="107" spans="1:13" ht="12.75" x14ac:dyDescent="0.2">
      <c r="A107" s="146" t="s">
        <v>292</v>
      </c>
      <c r="B107" s="467"/>
      <c r="C107" s="468"/>
      <c r="D107" s="469"/>
      <c r="E107" s="467"/>
      <c r="F107" s="468"/>
      <c r="G107" s="469"/>
      <c r="H107" s="467"/>
      <c r="I107" s="468"/>
      <c r="J107" s="469"/>
      <c r="K107" s="467"/>
      <c r="L107" s="470"/>
      <c r="M107" s="471"/>
    </row>
    <row r="108" spans="1:13" ht="12.75" x14ac:dyDescent="0.2">
      <c r="A108" s="306" t="s">
        <v>151</v>
      </c>
      <c r="B108" s="325"/>
      <c r="C108" s="325"/>
      <c r="D108" s="325"/>
      <c r="E108" s="325"/>
      <c r="F108" s="325"/>
      <c r="G108" s="325"/>
      <c r="H108" s="325"/>
      <c r="I108" s="325"/>
      <c r="J108" s="325"/>
      <c r="K108" s="325"/>
      <c r="L108" s="326"/>
      <c r="M108" s="326"/>
    </row>
    <row r="109" spans="1:13" ht="12.75" x14ac:dyDescent="0.2">
      <c r="A109" s="327" t="s">
        <v>305</v>
      </c>
      <c r="B109" s="328"/>
      <c r="C109" s="328"/>
      <c r="D109" s="328"/>
      <c r="E109" s="328"/>
      <c r="F109" s="328"/>
      <c r="G109" s="328"/>
      <c r="H109" s="328"/>
      <c r="I109" s="328"/>
      <c r="J109" s="328"/>
      <c r="K109" s="328"/>
      <c r="L109" s="329"/>
      <c r="M109" s="329"/>
    </row>
    <row r="110" spans="1:13" ht="12.75" x14ac:dyDescent="0.2">
      <c r="A110" s="327" t="s">
        <v>306</v>
      </c>
      <c r="B110" s="328"/>
      <c r="C110" s="328"/>
      <c r="D110" s="328"/>
      <c r="E110" s="328"/>
      <c r="F110" s="328"/>
      <c r="G110" s="328"/>
      <c r="H110" s="328"/>
      <c r="I110" s="328"/>
      <c r="J110" s="328"/>
      <c r="K110" s="328"/>
      <c r="L110" s="329"/>
      <c r="M110" s="329"/>
    </row>
    <row r="111" spans="1:13" ht="12.75" x14ac:dyDescent="0.2">
      <c r="A111" s="330" t="s">
        <v>6</v>
      </c>
      <c r="B111" s="328"/>
      <c r="C111" s="328"/>
      <c r="D111" s="328"/>
      <c r="E111" s="328"/>
      <c r="F111" s="328"/>
      <c r="G111" s="328"/>
      <c r="H111" s="328"/>
      <c r="I111" s="328"/>
      <c r="J111" s="328"/>
      <c r="K111" s="328"/>
      <c r="L111" s="329"/>
      <c r="M111" s="329"/>
    </row>
    <row r="112" spans="1:13" x14ac:dyDescent="0.2">
      <c r="A112" s="472" t="s">
        <v>307</v>
      </c>
      <c r="B112" s="472"/>
      <c r="C112" s="472"/>
      <c r="D112" s="472"/>
      <c r="E112" s="472"/>
      <c r="F112" s="472"/>
      <c r="G112" s="472"/>
      <c r="H112" s="472"/>
      <c r="I112" s="472"/>
      <c r="J112" s="472"/>
      <c r="K112" s="472"/>
      <c r="L112" s="472"/>
      <c r="M112" s="472"/>
    </row>
    <row r="113" spans="1:13" x14ac:dyDescent="0.2">
      <c r="A113" s="306"/>
      <c r="B113" s="306"/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</row>
    <row r="114" spans="1:13" x14ac:dyDescent="0.2">
      <c r="A114" s="306"/>
      <c r="B114" s="306"/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</row>
    <row r="115" spans="1:13" x14ac:dyDescent="0.2">
      <c r="A115" s="306"/>
      <c r="B115" s="306"/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</row>
    <row r="157" spans="10:21" x14ac:dyDescent="0.2">
      <c r="J157" s="2" t="s">
        <v>308</v>
      </c>
      <c r="Q157" s="6"/>
      <c r="R157" s="6"/>
      <c r="S157" s="6"/>
      <c r="U157" s="7"/>
    </row>
    <row r="158" spans="10:21" x14ac:dyDescent="0.2">
      <c r="M158" s="6"/>
    </row>
  </sheetData>
  <sheetProtection password="C236" sheet="1" formatColumns="0" selectLockedCells="1"/>
  <mergeCells count="71">
    <mergeCell ref="A10:A11"/>
    <mergeCell ref="B56:B57"/>
    <mergeCell ref="A3:D3"/>
    <mergeCell ref="A4:D4"/>
    <mergeCell ref="A5:D5"/>
    <mergeCell ref="A6:D6"/>
    <mergeCell ref="A7:D7"/>
    <mergeCell ref="A30:A31"/>
    <mergeCell ref="A46:A47"/>
    <mergeCell ref="A56:A57"/>
    <mergeCell ref="A55:D55"/>
    <mergeCell ref="B85:D85"/>
    <mergeCell ref="E85:G85"/>
    <mergeCell ref="H85:J85"/>
    <mergeCell ref="K85:M85"/>
    <mergeCell ref="A69:E69"/>
    <mergeCell ref="A76:C76"/>
    <mergeCell ref="D76:F76"/>
    <mergeCell ref="G76:I76"/>
    <mergeCell ref="J76:L76"/>
    <mergeCell ref="A84:M84"/>
    <mergeCell ref="A74:L74"/>
    <mergeCell ref="A75:C75"/>
    <mergeCell ref="D75:F75"/>
    <mergeCell ref="G75:I75"/>
    <mergeCell ref="J75:L75"/>
    <mergeCell ref="B86:D86"/>
    <mergeCell ref="E86:G86"/>
    <mergeCell ref="H86:J86"/>
    <mergeCell ref="K86:M86"/>
    <mergeCell ref="B89:D89"/>
    <mergeCell ref="E89:G89"/>
    <mergeCell ref="H89:J89"/>
    <mergeCell ref="K89:M89"/>
    <mergeCell ref="B91:D91"/>
    <mergeCell ref="E91:G91"/>
    <mergeCell ref="H91:J91"/>
    <mergeCell ref="K91:M91"/>
    <mergeCell ref="B92:D92"/>
    <mergeCell ref="E92:G92"/>
    <mergeCell ref="H92:J92"/>
    <mergeCell ref="K92:M92"/>
    <mergeCell ref="H101:J101"/>
    <mergeCell ref="E95:G95"/>
    <mergeCell ref="H95:J95"/>
    <mergeCell ref="K95:M95"/>
    <mergeCell ref="B97:D97"/>
    <mergeCell ref="E97:G97"/>
    <mergeCell ref="H97:J97"/>
    <mergeCell ref="K97:M97"/>
    <mergeCell ref="B95:D95"/>
    <mergeCell ref="H104:J104"/>
    <mergeCell ref="K104:M104"/>
    <mergeCell ref="B104:D104"/>
    <mergeCell ref="B98:D98"/>
    <mergeCell ref="E98:G98"/>
    <mergeCell ref="H98:J98"/>
    <mergeCell ref="K98:M98"/>
    <mergeCell ref="B101:D101"/>
    <mergeCell ref="E101:G101"/>
    <mergeCell ref="K101:M101"/>
    <mergeCell ref="B107:D107"/>
    <mergeCell ref="E107:G107"/>
    <mergeCell ref="H107:J107"/>
    <mergeCell ref="K107:M107"/>
    <mergeCell ref="A112:M112"/>
    <mergeCell ref="B103:D103"/>
    <mergeCell ref="E103:G103"/>
    <mergeCell ref="H103:J103"/>
    <mergeCell ref="K103:M103"/>
    <mergeCell ref="E104:G10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2">
    <pageSetUpPr fitToPage="1"/>
  </sheetPr>
  <dimension ref="A1:D40"/>
  <sheetViews>
    <sheetView showGridLines="0" topLeftCell="A10" zoomScaleNormal="100" workbookViewId="0">
      <selection activeCell="D22" sqref="D22"/>
    </sheetView>
  </sheetViews>
  <sheetFormatPr defaultRowHeight="11.25" customHeight="1" x14ac:dyDescent="0.2"/>
  <cols>
    <col min="1" max="1" width="55.140625" style="2" bestFit="1" customWidth="1"/>
    <col min="2" max="2" width="18.28515625" style="2" bestFit="1" customWidth="1"/>
    <col min="3" max="3" width="18.140625" style="27" customWidth="1"/>
    <col min="4" max="4" width="18" style="27" bestFit="1" customWidth="1"/>
    <col min="5" max="16384" width="9.140625" style="2"/>
  </cols>
  <sheetData>
    <row r="1" spans="1:4" ht="15.75" x14ac:dyDescent="0.25">
      <c r="A1" s="79" t="s">
        <v>76</v>
      </c>
    </row>
    <row r="2" spans="1:4" ht="11.25" customHeight="1" x14ac:dyDescent="0.2">
      <c r="A2" s="20"/>
    </row>
    <row r="3" spans="1:4" ht="11.25" customHeight="1" x14ac:dyDescent="0.2">
      <c r="A3" s="484" t="s">
        <v>358</v>
      </c>
      <c r="B3" s="484"/>
      <c r="C3" s="484"/>
      <c r="D3" s="484"/>
    </row>
    <row r="4" spans="1:4" ht="11.25" customHeight="1" x14ac:dyDescent="0.2">
      <c r="A4" s="485" t="s">
        <v>0</v>
      </c>
      <c r="B4" s="485"/>
      <c r="C4" s="485"/>
      <c r="D4" s="485"/>
    </row>
    <row r="5" spans="1:4" ht="11.25" customHeight="1" x14ac:dyDescent="0.2">
      <c r="A5" s="486" t="s">
        <v>10</v>
      </c>
      <c r="B5" s="486"/>
      <c r="C5" s="486"/>
      <c r="D5" s="486"/>
    </row>
    <row r="6" spans="1:4" ht="11.25" customHeight="1" x14ac:dyDescent="0.2">
      <c r="A6" s="485" t="s">
        <v>4</v>
      </c>
      <c r="B6" s="485"/>
      <c r="C6" s="485"/>
      <c r="D6" s="485"/>
    </row>
    <row r="7" spans="1:4" ht="11.25" customHeight="1" x14ac:dyDescent="0.2">
      <c r="A7" s="484" t="s">
        <v>380</v>
      </c>
      <c r="B7" s="484"/>
      <c r="C7" s="484"/>
      <c r="D7" s="484"/>
    </row>
    <row r="8" spans="1:4" ht="11.25" customHeight="1" x14ac:dyDescent="0.2">
      <c r="A8" s="5"/>
      <c r="B8" s="5"/>
      <c r="C8" s="5"/>
      <c r="D8" s="5"/>
    </row>
    <row r="9" spans="1:4" ht="11.25" customHeight="1" x14ac:dyDescent="0.2">
      <c r="A9" s="25" t="s">
        <v>209</v>
      </c>
      <c r="D9" s="19">
        <v>1</v>
      </c>
    </row>
    <row r="10" spans="1:4" ht="11.25" customHeight="1" x14ac:dyDescent="0.2">
      <c r="A10" s="490" t="s">
        <v>55</v>
      </c>
      <c r="B10" s="86" t="s">
        <v>33</v>
      </c>
      <c r="C10" s="243" t="s">
        <v>352</v>
      </c>
      <c r="D10" s="342">
        <v>2015</v>
      </c>
    </row>
    <row r="11" spans="1:4" ht="11.25" customHeight="1" x14ac:dyDescent="0.2">
      <c r="A11" s="491"/>
      <c r="B11" s="87" t="s">
        <v>34</v>
      </c>
      <c r="C11" s="167" t="s">
        <v>350</v>
      </c>
      <c r="D11" s="167" t="s">
        <v>351</v>
      </c>
    </row>
    <row r="12" spans="1:4" ht="11.25" customHeight="1" x14ac:dyDescent="0.2">
      <c r="A12" s="7" t="s">
        <v>47</v>
      </c>
      <c r="B12" s="42">
        <f>B13+B14</f>
        <v>0</v>
      </c>
      <c r="C12" s="42">
        <f>C13+C14</f>
        <v>0</v>
      </c>
      <c r="D12" s="148">
        <f>D13+D14</f>
        <v>0</v>
      </c>
    </row>
    <row r="13" spans="1:4" ht="11.25" customHeight="1" x14ac:dyDescent="0.2">
      <c r="A13" s="28" t="s">
        <v>48</v>
      </c>
      <c r="B13" s="249"/>
      <c r="C13" s="249"/>
      <c r="D13" s="250"/>
    </row>
    <row r="14" spans="1:4" ht="11.25" customHeight="1" x14ac:dyDescent="0.2">
      <c r="A14" s="28" t="s">
        <v>61</v>
      </c>
      <c r="B14" s="249"/>
      <c r="C14" s="249"/>
      <c r="D14" s="250"/>
    </row>
    <row r="15" spans="1:4" ht="11.25" customHeight="1" x14ac:dyDescent="0.2">
      <c r="A15" s="7" t="s">
        <v>49</v>
      </c>
      <c r="B15" s="43">
        <f>B16+B17</f>
        <v>0</v>
      </c>
      <c r="C15" s="43">
        <f>C16+C17</f>
        <v>0</v>
      </c>
      <c r="D15" s="149">
        <f>D16+D17</f>
        <v>0</v>
      </c>
    </row>
    <row r="16" spans="1:4" ht="11.25" customHeight="1" x14ac:dyDescent="0.2">
      <c r="A16" s="28" t="s">
        <v>48</v>
      </c>
      <c r="B16" s="249"/>
      <c r="C16" s="249"/>
      <c r="D16" s="250"/>
    </row>
    <row r="17" spans="1:4" ht="11.25" customHeight="1" x14ac:dyDescent="0.2">
      <c r="A17" s="28" t="s">
        <v>61</v>
      </c>
      <c r="B17" s="249"/>
      <c r="C17" s="249"/>
      <c r="D17" s="250"/>
    </row>
    <row r="18" spans="1:4" ht="11.25" customHeight="1" x14ac:dyDescent="0.2">
      <c r="A18" s="12" t="s">
        <v>62</v>
      </c>
      <c r="B18" s="44">
        <f>B12+B15</f>
        <v>0</v>
      </c>
      <c r="C18" s="44">
        <f>C12+C15</f>
        <v>0</v>
      </c>
      <c r="D18" s="56">
        <f>D12+D15</f>
        <v>0</v>
      </c>
    </row>
    <row r="19" spans="1:4" ht="11.25" customHeight="1" x14ac:dyDescent="0.2">
      <c r="A19" s="17" t="s">
        <v>52</v>
      </c>
      <c r="B19" s="258">
        <v>14349377.68</v>
      </c>
      <c r="C19" s="258">
        <v>15241704.619999999</v>
      </c>
      <c r="D19" s="259">
        <v>0</v>
      </c>
    </row>
    <row r="20" spans="1:4" ht="11.25" customHeight="1" x14ac:dyDescent="0.2">
      <c r="A20" s="12" t="s">
        <v>16</v>
      </c>
      <c r="B20" s="31">
        <f>IF(B19="",0,IF(B19=0,0,B18/B19))</f>
        <v>0</v>
      </c>
      <c r="C20" s="31">
        <f>IF(C19="",0,IF(C19=0,0,C18/C19))</f>
        <v>0</v>
      </c>
      <c r="D20" s="147">
        <f>IF(D19="",0,IF(D19=0,0,D18/D19))</f>
        <v>0</v>
      </c>
    </row>
    <row r="21" spans="1:4" ht="11.25" customHeight="1" x14ac:dyDescent="0.2">
      <c r="A21" s="12" t="s">
        <v>35</v>
      </c>
      <c r="B21" s="260">
        <v>3156863.09</v>
      </c>
      <c r="C21" s="260">
        <v>3353175.02</v>
      </c>
      <c r="D21" s="261">
        <v>0</v>
      </c>
    </row>
    <row r="22" spans="1:4" ht="11.25" customHeight="1" x14ac:dyDescent="0.2">
      <c r="A22" s="12" t="s">
        <v>210</v>
      </c>
      <c r="B22" s="260">
        <v>2841176.78</v>
      </c>
      <c r="C22" s="260">
        <v>3017857.52</v>
      </c>
      <c r="D22" s="261">
        <v>0</v>
      </c>
    </row>
    <row r="23" spans="1:4" ht="11.25" customHeight="1" x14ac:dyDescent="0.2">
      <c r="A23" s="25"/>
    </row>
    <row r="24" spans="1:4" ht="11.25" customHeight="1" x14ac:dyDescent="0.2">
      <c r="A24" s="490" t="s">
        <v>63</v>
      </c>
      <c r="B24" s="86" t="s">
        <v>33</v>
      </c>
      <c r="C24" s="243" t="s">
        <v>352</v>
      </c>
      <c r="D24" s="322">
        <f>+D10</f>
        <v>2015</v>
      </c>
    </row>
    <row r="25" spans="1:4" ht="11.25" customHeight="1" x14ac:dyDescent="0.2">
      <c r="A25" s="491"/>
      <c r="B25" s="87" t="s">
        <v>34</v>
      </c>
      <c r="C25" s="167" t="s">
        <v>350</v>
      </c>
      <c r="D25" s="167" t="s">
        <v>351</v>
      </c>
    </row>
    <row r="26" spans="1:4" ht="11.25" customHeight="1" x14ac:dyDescent="0.2">
      <c r="A26" s="7" t="s">
        <v>73</v>
      </c>
      <c r="B26" s="43">
        <f>B27+B28</f>
        <v>0</v>
      </c>
      <c r="C26" s="43">
        <f>C27+C28</f>
        <v>0</v>
      </c>
      <c r="D26" s="149">
        <f>D27+D28</f>
        <v>0</v>
      </c>
    </row>
    <row r="27" spans="1:4" ht="11.25" customHeight="1" x14ac:dyDescent="0.2">
      <c r="A27" s="28" t="s">
        <v>48</v>
      </c>
      <c r="B27" s="249"/>
      <c r="C27" s="249"/>
      <c r="D27" s="250"/>
    </row>
    <row r="28" spans="1:4" ht="11.25" customHeight="1" x14ac:dyDescent="0.2">
      <c r="A28" s="28" t="s">
        <v>61</v>
      </c>
      <c r="B28" s="249"/>
      <c r="C28" s="249"/>
      <c r="D28" s="250"/>
    </row>
    <row r="29" spans="1:4" ht="11.25" customHeight="1" x14ac:dyDescent="0.2">
      <c r="A29" s="7" t="s">
        <v>74</v>
      </c>
      <c r="B29" s="43">
        <f>B30+B31</f>
        <v>0</v>
      </c>
      <c r="C29" s="43">
        <f>C30+C31</f>
        <v>0</v>
      </c>
      <c r="D29" s="149">
        <f>D30+D31</f>
        <v>0</v>
      </c>
    </row>
    <row r="30" spans="1:4" ht="11.25" customHeight="1" x14ac:dyDescent="0.2">
      <c r="A30" s="28" t="s">
        <v>48</v>
      </c>
      <c r="B30" s="249"/>
      <c r="C30" s="249"/>
      <c r="D30" s="250"/>
    </row>
    <row r="31" spans="1:4" ht="11.25" customHeight="1" x14ac:dyDescent="0.2">
      <c r="A31" s="28" t="s">
        <v>61</v>
      </c>
      <c r="B31" s="249"/>
      <c r="C31" s="249"/>
      <c r="D31" s="250"/>
    </row>
    <row r="32" spans="1:4" ht="11.25" customHeight="1" x14ac:dyDescent="0.2">
      <c r="A32" s="12" t="s">
        <v>64</v>
      </c>
      <c r="B32" s="44">
        <f>B26+B29</f>
        <v>0</v>
      </c>
      <c r="C32" s="44">
        <f>C26+C29</f>
        <v>0</v>
      </c>
      <c r="D32" s="56">
        <f>D26+D29</f>
        <v>0</v>
      </c>
    </row>
    <row r="33" spans="1:4" ht="11.25" customHeight="1" x14ac:dyDescent="0.2">
      <c r="A33" s="262" t="s">
        <v>125</v>
      </c>
      <c r="B33" s="488"/>
      <c r="C33" s="488"/>
      <c r="D33" s="489"/>
    </row>
    <row r="34" spans="1:4" ht="11.25" customHeight="1" x14ac:dyDescent="0.2">
      <c r="A34" s="315" t="s">
        <v>387</v>
      </c>
      <c r="B34" s="315"/>
      <c r="C34" s="315"/>
      <c r="D34" s="315"/>
    </row>
    <row r="35" spans="1:4" s="7" customFormat="1" ht="11.25" customHeight="1" x14ac:dyDescent="0.2">
      <c r="A35" s="327" t="s">
        <v>223</v>
      </c>
      <c r="B35" s="331"/>
      <c r="C35" s="310"/>
      <c r="D35" s="310"/>
    </row>
    <row r="36" spans="1:4" ht="11.25" customHeight="1" x14ac:dyDescent="0.2">
      <c r="A36" s="306" t="s">
        <v>6</v>
      </c>
      <c r="B36" s="306"/>
      <c r="C36" s="332"/>
      <c r="D36" s="332"/>
    </row>
    <row r="37" spans="1:4" ht="11.25" customHeight="1" x14ac:dyDescent="0.2">
      <c r="A37" s="306"/>
      <c r="B37" s="306"/>
      <c r="C37" s="332"/>
      <c r="D37" s="332"/>
    </row>
    <row r="38" spans="1:4" ht="11.25" customHeight="1" x14ac:dyDescent="0.2">
      <c r="A38" s="306"/>
      <c r="B38" s="306"/>
      <c r="C38" s="332"/>
      <c r="D38" s="332"/>
    </row>
    <row r="39" spans="1:4" ht="11.25" customHeight="1" x14ac:dyDescent="0.2">
      <c r="A39" s="306"/>
      <c r="B39" s="306"/>
      <c r="C39" s="332"/>
      <c r="D39" s="332"/>
    </row>
    <row r="40" spans="1:4" ht="11.25" customHeight="1" x14ac:dyDescent="0.2">
      <c r="A40" s="306"/>
      <c r="B40" s="306"/>
      <c r="C40" s="332"/>
      <c r="D40" s="332"/>
    </row>
  </sheetData>
  <sheetProtection password="C236" sheet="1" formatColumns="0" selectLockedCells="1"/>
  <mergeCells count="8">
    <mergeCell ref="B33:D33"/>
    <mergeCell ref="A3:D3"/>
    <mergeCell ref="A4:D4"/>
    <mergeCell ref="A5:D5"/>
    <mergeCell ref="A6:D6"/>
    <mergeCell ref="A7:D7"/>
    <mergeCell ref="A24:A25"/>
    <mergeCell ref="A10:A11"/>
  </mergeCells>
  <phoneticPr fontId="0" type="noConversion"/>
  <pageMargins left="0.39370078740157483" right="0.39370078740157483" top="0.98425196850393704" bottom="0.98425196850393704" header="0" footer="0.19685039370078741"/>
  <pageSetup paperSize="9" scale="75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zoomScaleNormal="100" workbookViewId="0">
      <selection activeCell="C53" sqref="C53"/>
    </sheetView>
  </sheetViews>
  <sheetFormatPr defaultRowHeight="11.25" customHeight="1" x14ac:dyDescent="0.2"/>
  <cols>
    <col min="1" max="1" width="78.5703125" style="2" customWidth="1"/>
    <col min="2" max="3" width="25" style="2" customWidth="1"/>
    <col min="4" max="4" width="21" style="2" customWidth="1"/>
    <col min="5" max="16384" width="9.140625" style="2"/>
  </cols>
  <sheetData>
    <row r="1" spans="1:5" ht="15.75" x14ac:dyDescent="0.25">
      <c r="A1" s="79" t="s">
        <v>77</v>
      </c>
    </row>
    <row r="2" spans="1:5" ht="11.25" customHeight="1" x14ac:dyDescent="0.2">
      <c r="A2" s="20"/>
    </row>
    <row r="3" spans="1:5" ht="11.25" customHeight="1" x14ac:dyDescent="0.2">
      <c r="A3" s="484" t="s">
        <v>358</v>
      </c>
      <c r="B3" s="484"/>
      <c r="C3" s="484"/>
      <c r="D3" s="484"/>
    </row>
    <row r="4" spans="1:5" ht="11.25" customHeight="1" x14ac:dyDescent="0.2">
      <c r="A4" s="485" t="s">
        <v>0</v>
      </c>
      <c r="B4" s="485"/>
      <c r="C4" s="485"/>
    </row>
    <row r="5" spans="1:5" ht="11.25" customHeight="1" x14ac:dyDescent="0.2">
      <c r="A5" s="486" t="s">
        <v>12</v>
      </c>
      <c r="B5" s="486"/>
      <c r="C5" s="486"/>
    </row>
    <row r="6" spans="1:5" ht="11.25" customHeight="1" x14ac:dyDescent="0.2">
      <c r="A6" s="485" t="s">
        <v>4</v>
      </c>
      <c r="B6" s="485"/>
      <c r="C6" s="485"/>
    </row>
    <row r="7" spans="1:5" ht="11.25" customHeight="1" x14ac:dyDescent="0.2">
      <c r="A7" s="484" t="s">
        <v>380</v>
      </c>
      <c r="B7" s="484"/>
      <c r="C7" s="484"/>
      <c r="D7" s="484"/>
    </row>
    <row r="8" spans="1:5" ht="11.25" customHeight="1" x14ac:dyDescent="0.2">
      <c r="A8" s="23"/>
      <c r="B8" s="23"/>
      <c r="C8" s="23"/>
    </row>
    <row r="9" spans="1:5" ht="11.25" customHeight="1" x14ac:dyDescent="0.2">
      <c r="A9" s="25" t="s">
        <v>211</v>
      </c>
      <c r="B9" s="26"/>
      <c r="D9" s="19">
        <v>1</v>
      </c>
    </row>
    <row r="10" spans="1:5" ht="11.25" customHeight="1" x14ac:dyDescent="0.2">
      <c r="A10" s="503" t="s">
        <v>2</v>
      </c>
      <c r="B10" s="504"/>
      <c r="C10" s="499" t="s">
        <v>138</v>
      </c>
      <c r="D10" s="500"/>
      <c r="E10" s="7"/>
    </row>
    <row r="11" spans="1:5" ht="11.25" customHeight="1" x14ac:dyDescent="0.2">
      <c r="A11" s="509"/>
      <c r="B11" s="510"/>
      <c r="C11" s="507" t="s">
        <v>353</v>
      </c>
      <c r="D11" s="507" t="s">
        <v>354</v>
      </c>
      <c r="E11" s="7"/>
    </row>
    <row r="12" spans="1:5" ht="11.25" customHeight="1" x14ac:dyDescent="0.2">
      <c r="A12" s="509"/>
      <c r="B12" s="510"/>
      <c r="C12" s="508"/>
      <c r="D12" s="508"/>
      <c r="E12" s="7"/>
    </row>
    <row r="13" spans="1:5" ht="11.25" customHeight="1" x14ac:dyDescent="0.2">
      <c r="A13" s="509"/>
      <c r="B13" s="510"/>
      <c r="C13" s="508"/>
      <c r="D13" s="508"/>
      <c r="E13" s="7"/>
    </row>
    <row r="14" spans="1:5" ht="11.25" customHeight="1" x14ac:dyDescent="0.2">
      <c r="A14" s="501"/>
      <c r="B14" s="502"/>
      <c r="C14" s="511"/>
      <c r="D14" s="263" t="s">
        <v>345</v>
      </c>
      <c r="E14" s="7"/>
    </row>
    <row r="15" spans="1:5" ht="11.25" customHeight="1" x14ac:dyDescent="0.2">
      <c r="A15" s="68" t="s">
        <v>78</v>
      </c>
      <c r="B15" s="57"/>
      <c r="C15" s="64">
        <f>C16+C19</f>
        <v>0</v>
      </c>
      <c r="D15" s="66">
        <f>D16+D19</f>
        <v>0</v>
      </c>
      <c r="E15" s="7"/>
    </row>
    <row r="16" spans="1:5" ht="11.25" customHeight="1" x14ac:dyDescent="0.2">
      <c r="A16" s="32" t="s">
        <v>79</v>
      </c>
      <c r="B16" s="58"/>
      <c r="C16" s="65">
        <f>C17+C18</f>
        <v>0</v>
      </c>
      <c r="D16" s="67">
        <f>D17+D18</f>
        <v>0</v>
      </c>
      <c r="E16" s="7"/>
    </row>
    <row r="17" spans="1:5" ht="11.25" customHeight="1" x14ac:dyDescent="0.2">
      <c r="A17" s="32" t="s">
        <v>80</v>
      </c>
      <c r="B17" s="58"/>
      <c r="C17" s="264"/>
      <c r="D17" s="265"/>
      <c r="E17" s="7"/>
    </row>
    <row r="18" spans="1:5" ht="11.25" customHeight="1" x14ac:dyDescent="0.2">
      <c r="A18" s="32" t="s">
        <v>81</v>
      </c>
      <c r="B18" s="58"/>
      <c r="C18" s="264"/>
      <c r="D18" s="265"/>
      <c r="E18" s="7"/>
    </row>
    <row r="19" spans="1:5" ht="11.25" customHeight="1" x14ac:dyDescent="0.2">
      <c r="A19" s="32" t="s">
        <v>82</v>
      </c>
      <c r="B19" s="58"/>
      <c r="C19" s="65">
        <f>C20+C30</f>
        <v>0</v>
      </c>
      <c r="D19" s="67">
        <f>D20+D30</f>
        <v>0</v>
      </c>
      <c r="E19" s="7"/>
    </row>
    <row r="20" spans="1:5" ht="11.25" customHeight="1" x14ac:dyDescent="0.2">
      <c r="A20" s="32" t="s">
        <v>80</v>
      </c>
      <c r="B20" s="58"/>
      <c r="C20" s="65">
        <f>C21+C22+C25+C28+C29</f>
        <v>0</v>
      </c>
      <c r="D20" s="67">
        <f>D21+D22+D25+D28+D29</f>
        <v>0</v>
      </c>
      <c r="E20" s="7"/>
    </row>
    <row r="21" spans="1:5" ht="11.25" customHeight="1" x14ac:dyDescent="0.2">
      <c r="A21" s="32" t="s">
        <v>83</v>
      </c>
      <c r="B21" s="58"/>
      <c r="C21" s="264"/>
      <c r="D21" s="265"/>
      <c r="E21" s="7"/>
    </row>
    <row r="22" spans="1:5" ht="11.25" customHeight="1" x14ac:dyDescent="0.2">
      <c r="A22" s="32" t="s">
        <v>84</v>
      </c>
      <c r="B22" s="58"/>
      <c r="C22" s="65">
        <f>C23+C24</f>
        <v>0</v>
      </c>
      <c r="D22" s="67">
        <f>D23+D24</f>
        <v>0</v>
      </c>
      <c r="E22" s="7"/>
    </row>
    <row r="23" spans="1:5" ht="11.25" customHeight="1" x14ac:dyDescent="0.2">
      <c r="A23" s="32" t="s">
        <v>85</v>
      </c>
      <c r="B23" s="58"/>
      <c r="C23" s="264"/>
      <c r="D23" s="265"/>
      <c r="E23" s="7"/>
    </row>
    <row r="24" spans="1:5" ht="11.25" customHeight="1" x14ac:dyDescent="0.2">
      <c r="A24" s="32" t="s">
        <v>86</v>
      </c>
      <c r="B24" s="58"/>
      <c r="C24" s="264"/>
      <c r="D24" s="265"/>
      <c r="E24" s="7"/>
    </row>
    <row r="25" spans="1:5" ht="11.25" customHeight="1" x14ac:dyDescent="0.2">
      <c r="A25" s="32" t="s">
        <v>87</v>
      </c>
      <c r="B25" s="58"/>
      <c r="C25" s="65">
        <f>C26+C27</f>
        <v>0</v>
      </c>
      <c r="D25" s="67">
        <f>D26+D27</f>
        <v>0</v>
      </c>
      <c r="E25" s="7"/>
    </row>
    <row r="26" spans="1:5" ht="11.25" customHeight="1" x14ac:dyDescent="0.2">
      <c r="A26" s="32" t="s">
        <v>88</v>
      </c>
      <c r="B26" s="58"/>
      <c r="C26" s="264"/>
      <c r="D26" s="266"/>
      <c r="E26" s="7"/>
    </row>
    <row r="27" spans="1:5" ht="11.25" customHeight="1" x14ac:dyDescent="0.2">
      <c r="A27" s="32" t="s">
        <v>89</v>
      </c>
      <c r="B27" s="58"/>
      <c r="C27" s="264"/>
      <c r="D27" s="266"/>
      <c r="E27" s="7"/>
    </row>
    <row r="28" spans="1:5" ht="11.25" customHeight="1" x14ac:dyDescent="0.2">
      <c r="A28" s="32" t="s">
        <v>90</v>
      </c>
      <c r="B28" s="58"/>
      <c r="C28" s="264"/>
      <c r="D28" s="266"/>
      <c r="E28" s="7"/>
    </row>
    <row r="29" spans="1:5" ht="11.25" customHeight="1" x14ac:dyDescent="0.2">
      <c r="A29" s="32" t="s">
        <v>91</v>
      </c>
      <c r="B29" s="58"/>
      <c r="C29" s="264"/>
      <c r="D29" s="266"/>
      <c r="E29" s="7"/>
    </row>
    <row r="30" spans="1:5" ht="11.25" customHeight="1" x14ac:dyDescent="0.2">
      <c r="A30" s="32" t="s">
        <v>81</v>
      </c>
      <c r="B30" s="58"/>
      <c r="C30" s="264"/>
      <c r="D30" s="266"/>
      <c r="E30" s="7"/>
    </row>
    <row r="31" spans="1:5" ht="11.25" customHeight="1" x14ac:dyDescent="0.2">
      <c r="A31" s="33" t="s">
        <v>92</v>
      </c>
      <c r="B31" s="59"/>
      <c r="C31" s="267"/>
      <c r="D31" s="268"/>
      <c r="E31" s="7"/>
    </row>
    <row r="32" spans="1:5" ht="11.25" customHeight="1" x14ac:dyDescent="0.2">
      <c r="A32" s="68" t="s">
        <v>93</v>
      </c>
      <c r="B32" s="57"/>
      <c r="C32" s="66">
        <f>C33+C39+C40+C41</f>
        <v>0</v>
      </c>
      <c r="D32" s="66">
        <f>D33+D39+D40+D41</f>
        <v>0</v>
      </c>
      <c r="E32" s="7"/>
    </row>
    <row r="33" spans="1:5" ht="11.25" customHeight="1" x14ac:dyDescent="0.2">
      <c r="A33" s="32" t="s">
        <v>32</v>
      </c>
      <c r="B33" s="58"/>
      <c r="C33" s="67">
        <f>C34+C35+C38</f>
        <v>0</v>
      </c>
      <c r="D33" s="67">
        <f>D34+D35+D38</f>
        <v>0</v>
      </c>
      <c r="E33" s="7"/>
    </row>
    <row r="34" spans="1:5" ht="11.25" customHeight="1" x14ac:dyDescent="0.2">
      <c r="A34" s="32" t="s">
        <v>94</v>
      </c>
      <c r="B34" s="58"/>
      <c r="C34" s="265"/>
      <c r="D34" s="265"/>
      <c r="E34" s="7"/>
    </row>
    <row r="35" spans="1:5" ht="11.25" customHeight="1" x14ac:dyDescent="0.2">
      <c r="A35" s="32" t="s">
        <v>29</v>
      </c>
      <c r="B35" s="58"/>
      <c r="C35" s="130">
        <f>C36+C37</f>
        <v>0</v>
      </c>
      <c r="D35" s="67">
        <f>D36+D37</f>
        <v>0</v>
      </c>
      <c r="E35" s="7"/>
    </row>
    <row r="36" spans="1:5" ht="11.25" customHeight="1" x14ac:dyDescent="0.2">
      <c r="A36" s="32" t="s">
        <v>95</v>
      </c>
      <c r="B36" s="58"/>
      <c r="C36" s="265"/>
      <c r="D36" s="269"/>
      <c r="E36" s="7"/>
    </row>
    <row r="37" spans="1:5" ht="11.25" customHeight="1" x14ac:dyDescent="0.2">
      <c r="A37" s="32" t="s">
        <v>23</v>
      </c>
      <c r="B37" s="58"/>
      <c r="C37" s="265"/>
      <c r="D37" s="269"/>
      <c r="E37" s="7"/>
    </row>
    <row r="38" spans="1:5" ht="11.25" customHeight="1" x14ac:dyDescent="0.2">
      <c r="A38" s="32" t="s">
        <v>30</v>
      </c>
      <c r="B38" s="58"/>
      <c r="C38" s="265"/>
      <c r="D38" s="269"/>
      <c r="E38" s="7"/>
    </row>
    <row r="39" spans="1:5" ht="11.25" customHeight="1" x14ac:dyDescent="0.2">
      <c r="A39" s="32" t="s">
        <v>96</v>
      </c>
      <c r="B39" s="58"/>
      <c r="C39" s="265"/>
      <c r="D39" s="269"/>
      <c r="E39" s="7"/>
    </row>
    <row r="40" spans="1:5" ht="11.25" customHeight="1" x14ac:dyDescent="0.2">
      <c r="A40" s="32" t="s">
        <v>97</v>
      </c>
      <c r="B40" s="58"/>
      <c r="C40" s="265"/>
      <c r="D40" s="269"/>
      <c r="E40" s="7"/>
    </row>
    <row r="41" spans="1:5" ht="11.25" customHeight="1" x14ac:dyDescent="0.2">
      <c r="A41" s="91" t="s">
        <v>212</v>
      </c>
      <c r="B41" s="59"/>
      <c r="C41" s="270"/>
      <c r="D41" s="271"/>
      <c r="E41" s="7"/>
    </row>
    <row r="42" spans="1:5" ht="11.25" customHeight="1" x14ac:dyDescent="0.2">
      <c r="A42" s="498"/>
      <c r="B42" s="498"/>
      <c r="C42" s="498"/>
      <c r="E42" s="7"/>
    </row>
    <row r="43" spans="1:5" ht="11.25" customHeight="1" x14ac:dyDescent="0.2">
      <c r="A43" s="503" t="s">
        <v>98</v>
      </c>
      <c r="B43" s="504"/>
      <c r="C43" s="505" t="s">
        <v>3</v>
      </c>
      <c r="D43" s="171" t="s">
        <v>99</v>
      </c>
      <c r="E43" s="7"/>
    </row>
    <row r="44" spans="1:5" ht="11.25" customHeight="1" x14ac:dyDescent="0.2">
      <c r="A44" s="501"/>
      <c r="B44" s="502"/>
      <c r="C44" s="506"/>
      <c r="D44" s="169" t="s">
        <v>100</v>
      </c>
      <c r="E44" s="7"/>
    </row>
    <row r="45" spans="1:5" ht="11.25" customHeight="1" x14ac:dyDescent="0.2">
      <c r="A45" s="492" t="s">
        <v>101</v>
      </c>
      <c r="B45" s="492"/>
      <c r="C45" s="272">
        <v>15241704.619999999</v>
      </c>
      <c r="D45" s="170" t="s">
        <v>152</v>
      </c>
      <c r="E45" s="7"/>
    </row>
    <row r="46" spans="1:5" ht="11.25" customHeight="1" x14ac:dyDescent="0.2">
      <c r="A46" s="492" t="s">
        <v>249</v>
      </c>
      <c r="B46" s="492"/>
      <c r="C46" s="272"/>
      <c r="D46" s="257"/>
      <c r="E46" s="7"/>
    </row>
    <row r="47" spans="1:5" ht="11.25" customHeight="1" x14ac:dyDescent="0.2">
      <c r="A47" s="41" t="s">
        <v>219</v>
      </c>
      <c r="B47" s="41"/>
      <c r="C47" s="272"/>
      <c r="D47" s="257"/>
      <c r="E47" s="7"/>
    </row>
    <row r="48" spans="1:5" ht="11.25" customHeight="1" x14ac:dyDescent="0.2">
      <c r="A48" s="41" t="s">
        <v>220</v>
      </c>
      <c r="B48" s="41"/>
      <c r="C48" s="272"/>
      <c r="D48" s="257"/>
      <c r="E48" s="7"/>
    </row>
    <row r="49" spans="1:5" ht="11.25" customHeight="1" x14ac:dyDescent="0.2">
      <c r="A49" s="492" t="s">
        <v>126</v>
      </c>
      <c r="B49" s="492"/>
      <c r="C49" s="62">
        <f>D15+C46</f>
        <v>0</v>
      </c>
      <c r="D49" s="257"/>
      <c r="E49" s="7"/>
    </row>
    <row r="50" spans="1:5" ht="11.25" customHeight="1" x14ac:dyDescent="0.2">
      <c r="A50" s="492" t="s">
        <v>102</v>
      </c>
      <c r="B50" s="492"/>
      <c r="C50" s="272">
        <v>2438672.7400000002</v>
      </c>
      <c r="D50" s="257">
        <v>0.16</v>
      </c>
      <c r="E50" s="7"/>
    </row>
    <row r="51" spans="1:5" ht="11.25" customHeight="1" x14ac:dyDescent="0.2">
      <c r="A51" s="92" t="s">
        <v>210</v>
      </c>
      <c r="B51" s="41"/>
      <c r="C51" s="272">
        <v>2194805.4700000002</v>
      </c>
      <c r="D51" s="257">
        <v>0.14399999999999999</v>
      </c>
      <c r="E51" s="7"/>
    </row>
    <row r="52" spans="1:5" ht="11.25" customHeight="1" x14ac:dyDescent="0.2">
      <c r="A52" s="492" t="s">
        <v>103</v>
      </c>
      <c r="B52" s="492"/>
      <c r="C52" s="273"/>
      <c r="D52" s="257"/>
      <c r="E52" s="7"/>
    </row>
    <row r="53" spans="1:5" ht="11.25" customHeight="1" x14ac:dyDescent="0.2">
      <c r="A53" s="495" t="s">
        <v>104</v>
      </c>
      <c r="B53" s="495"/>
      <c r="C53" s="273">
        <v>1066919.32</v>
      </c>
      <c r="D53" s="257">
        <v>7.0000000000000007E-2</v>
      </c>
      <c r="E53" s="7"/>
    </row>
    <row r="54" spans="1:5" ht="11.25" customHeight="1" x14ac:dyDescent="0.2">
      <c r="A54" s="60"/>
      <c r="B54" s="61"/>
      <c r="C54" s="61"/>
      <c r="D54" s="17"/>
      <c r="E54" s="7"/>
    </row>
    <row r="55" spans="1:5" ht="11.25" customHeight="1" x14ac:dyDescent="0.2">
      <c r="A55" s="496" t="s">
        <v>127</v>
      </c>
      <c r="B55" s="496"/>
      <c r="C55" s="63">
        <f>C49+D32</f>
        <v>0</v>
      </c>
      <c r="D55" s="257"/>
      <c r="E55" s="7"/>
    </row>
    <row r="56" spans="1:5" ht="11.25" customHeight="1" x14ac:dyDescent="0.2">
      <c r="A56" s="497" t="s">
        <v>388</v>
      </c>
      <c r="B56" s="497"/>
      <c r="C56" s="497"/>
      <c r="D56" s="306"/>
    </row>
    <row r="57" spans="1:5" ht="24.75" customHeight="1" x14ac:dyDescent="0.2">
      <c r="A57" s="493" t="s">
        <v>214</v>
      </c>
      <c r="B57" s="494"/>
      <c r="C57" s="494"/>
      <c r="D57" s="306"/>
    </row>
    <row r="58" spans="1:5" ht="11.25" customHeight="1" x14ac:dyDescent="0.2">
      <c r="A58" s="493" t="s">
        <v>213</v>
      </c>
      <c r="B58" s="494"/>
      <c r="C58" s="494"/>
      <c r="D58" s="306"/>
    </row>
    <row r="59" spans="1:5" ht="11.25" customHeight="1" x14ac:dyDescent="0.2">
      <c r="A59" s="493" t="s">
        <v>105</v>
      </c>
      <c r="B59" s="493"/>
      <c r="C59" s="493"/>
      <c r="D59" s="331"/>
    </row>
    <row r="60" spans="1:5" ht="11.25" customHeight="1" x14ac:dyDescent="0.2">
      <c r="A60" s="331"/>
      <c r="B60" s="331"/>
      <c r="C60" s="331"/>
      <c r="D60" s="331"/>
    </row>
    <row r="61" spans="1:5" ht="11.25" customHeight="1" x14ac:dyDescent="0.2">
      <c r="A61" s="306"/>
      <c r="B61" s="306"/>
      <c r="C61" s="306"/>
      <c r="D61" s="306"/>
    </row>
    <row r="62" spans="1:5" ht="11.25" customHeight="1" x14ac:dyDescent="0.2">
      <c r="A62" s="306"/>
      <c r="B62" s="306"/>
      <c r="C62" s="306"/>
      <c r="D62" s="306"/>
    </row>
    <row r="63" spans="1:5" ht="11.25" customHeight="1" x14ac:dyDescent="0.2">
      <c r="A63" s="306"/>
      <c r="B63" s="306"/>
      <c r="C63" s="306"/>
      <c r="D63" s="306"/>
    </row>
  </sheetData>
  <sheetProtection password="C236" sheet="1" formatColumns="0" selectLockedCells="1"/>
  <mergeCells count="24">
    <mergeCell ref="D11:D13"/>
    <mergeCell ref="A7:D7"/>
    <mergeCell ref="A3:D3"/>
    <mergeCell ref="A4:C4"/>
    <mergeCell ref="A6:C6"/>
    <mergeCell ref="A5:C5"/>
    <mergeCell ref="A10:B14"/>
    <mergeCell ref="C11:C14"/>
    <mergeCell ref="A58:C58"/>
    <mergeCell ref="A59:C59"/>
    <mergeCell ref="A56:C56"/>
    <mergeCell ref="A42:C42"/>
    <mergeCell ref="C10:D10"/>
    <mergeCell ref="A44:B44"/>
    <mergeCell ref="A45:B45"/>
    <mergeCell ref="A43:B43"/>
    <mergeCell ref="C43:C44"/>
    <mergeCell ref="A50:B50"/>
    <mergeCell ref="A52:B52"/>
    <mergeCell ref="A57:C57"/>
    <mergeCell ref="A46:B46"/>
    <mergeCell ref="A49:B49"/>
    <mergeCell ref="A53:B53"/>
    <mergeCell ref="A55:B55"/>
  </mergeCells>
  <phoneticPr fontId="0" type="noConversion"/>
  <printOptions horizontalCentered="1"/>
  <pageMargins left="0.39370078740157483" right="0.39370078740157483" top="0.98425196850393704" bottom="0.98425196850393704" header="0" footer="0.19685039370078741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opLeftCell="A10" zoomScaleNormal="100" workbookViewId="0">
      <selection activeCell="G19" sqref="G19"/>
    </sheetView>
  </sheetViews>
  <sheetFormatPr defaultRowHeight="11.25" customHeight="1" x14ac:dyDescent="0.2"/>
  <cols>
    <col min="1" max="1" width="52.140625" style="2" customWidth="1"/>
    <col min="2" max="2" width="16.5703125" style="2" customWidth="1"/>
    <col min="3" max="6" width="12.7109375" style="2" customWidth="1"/>
    <col min="7" max="7" width="19.7109375" style="2" customWidth="1"/>
    <col min="8" max="8" width="14.7109375" style="2" customWidth="1"/>
    <col min="9" max="9" width="16.5703125" style="2" customWidth="1"/>
    <col min="10" max="16384" width="9.140625" style="2"/>
  </cols>
  <sheetData>
    <row r="1" spans="1:9" ht="15.75" x14ac:dyDescent="0.25">
      <c r="A1" s="523" t="s">
        <v>244</v>
      </c>
      <c r="B1" s="523"/>
      <c r="C1" s="523"/>
      <c r="D1" s="523"/>
      <c r="E1" s="523"/>
      <c r="F1" s="523"/>
      <c r="G1" s="523"/>
    </row>
    <row r="2" spans="1:9" ht="11.25" customHeight="1" x14ac:dyDescent="0.2">
      <c r="A2" s="517"/>
      <c r="B2" s="517"/>
      <c r="C2" s="517"/>
      <c r="D2" s="517"/>
      <c r="E2" s="517"/>
      <c r="F2" s="517"/>
      <c r="G2" s="517"/>
    </row>
    <row r="3" spans="1:9" ht="11.25" customHeight="1" x14ac:dyDescent="0.2">
      <c r="A3" s="525" t="s">
        <v>357</v>
      </c>
      <c r="B3" s="525"/>
      <c r="C3" s="525"/>
      <c r="D3" s="525"/>
      <c r="E3" s="525"/>
      <c r="F3" s="525"/>
      <c r="G3" s="525"/>
      <c r="H3" s="525"/>
      <c r="I3" s="525"/>
    </row>
    <row r="4" spans="1:9" ht="11.25" customHeight="1" x14ac:dyDescent="0.2">
      <c r="A4" s="525" t="s">
        <v>358</v>
      </c>
      <c r="B4" s="525"/>
      <c r="C4" s="525"/>
      <c r="D4" s="525"/>
      <c r="E4" s="525"/>
      <c r="F4" s="525"/>
      <c r="G4" s="525"/>
      <c r="H4" s="525"/>
      <c r="I4" s="525"/>
    </row>
    <row r="5" spans="1:9" ht="11.25" customHeight="1" x14ac:dyDescent="0.2">
      <c r="A5" s="35" t="s">
        <v>0</v>
      </c>
      <c r="B5" s="35"/>
      <c r="C5" s="35"/>
      <c r="D5" s="35"/>
      <c r="E5" s="35"/>
      <c r="F5" s="35"/>
      <c r="G5" s="35"/>
    </row>
    <row r="6" spans="1:9" ht="11.25" customHeight="1" x14ac:dyDescent="0.2">
      <c r="A6" s="524" t="s">
        <v>227</v>
      </c>
      <c r="B6" s="524"/>
      <c r="C6" s="524"/>
      <c r="D6" s="524"/>
      <c r="E6" s="524"/>
      <c r="F6" s="524"/>
      <c r="G6" s="524"/>
    </row>
    <row r="7" spans="1:9" ht="11.25" customHeight="1" x14ac:dyDescent="0.2">
      <c r="A7" s="517" t="s">
        <v>4</v>
      </c>
      <c r="B7" s="517"/>
      <c r="C7" s="517"/>
      <c r="D7" s="517"/>
      <c r="E7" s="517"/>
      <c r="F7" s="517"/>
      <c r="G7" s="517"/>
    </row>
    <row r="8" spans="1:9" ht="11.25" customHeight="1" x14ac:dyDescent="0.2">
      <c r="A8" s="525" t="s">
        <v>389</v>
      </c>
      <c r="B8" s="525"/>
      <c r="C8" s="525"/>
      <c r="D8" s="525"/>
      <c r="E8" s="525"/>
      <c r="F8" s="525"/>
      <c r="G8" s="525"/>
      <c r="H8" s="525"/>
      <c r="I8" s="525"/>
    </row>
    <row r="9" spans="1:9" ht="11.25" customHeight="1" x14ac:dyDescent="0.2">
      <c r="A9" s="519"/>
      <c r="B9" s="519"/>
      <c r="C9" s="519"/>
      <c r="D9" s="519"/>
      <c r="E9" s="519"/>
      <c r="F9" s="519"/>
      <c r="G9" s="519"/>
    </row>
    <row r="10" spans="1:9" ht="11.25" customHeight="1" x14ac:dyDescent="0.2">
      <c r="A10" s="520" t="s">
        <v>215</v>
      </c>
      <c r="B10" s="520"/>
      <c r="C10" s="521"/>
      <c r="D10" s="70"/>
      <c r="E10" s="70"/>
      <c r="F10" s="70"/>
      <c r="I10" s="69">
        <v>1</v>
      </c>
    </row>
    <row r="11" spans="1:9" ht="15" customHeight="1" x14ac:dyDescent="0.2">
      <c r="A11" s="522" t="s">
        <v>276</v>
      </c>
      <c r="B11" s="507" t="s">
        <v>153</v>
      </c>
      <c r="C11" s="514" t="s">
        <v>7</v>
      </c>
      <c r="D11" s="515"/>
      <c r="E11" s="515"/>
      <c r="F11" s="516"/>
      <c r="G11" s="512" t="s">
        <v>131</v>
      </c>
      <c r="H11" s="507" t="s">
        <v>231</v>
      </c>
      <c r="I11" s="518" t="s">
        <v>132</v>
      </c>
    </row>
    <row r="12" spans="1:9" ht="24.95" customHeight="1" x14ac:dyDescent="0.2">
      <c r="A12" s="522"/>
      <c r="B12" s="508"/>
      <c r="C12" s="518" t="s">
        <v>228</v>
      </c>
      <c r="D12" s="518"/>
      <c r="E12" s="507" t="s">
        <v>230</v>
      </c>
      <c r="F12" s="507" t="s">
        <v>229</v>
      </c>
      <c r="G12" s="513"/>
      <c r="H12" s="508"/>
      <c r="I12" s="518"/>
    </row>
    <row r="13" spans="1:9" ht="26.25" customHeight="1" x14ac:dyDescent="0.2">
      <c r="A13" s="522"/>
      <c r="B13" s="508"/>
      <c r="C13" s="175" t="s">
        <v>133</v>
      </c>
      <c r="D13" s="175" t="s">
        <v>13</v>
      </c>
      <c r="E13" s="508"/>
      <c r="F13" s="508"/>
      <c r="G13" s="513"/>
      <c r="H13" s="508"/>
      <c r="I13" s="518"/>
    </row>
    <row r="14" spans="1:9" ht="15.75" customHeight="1" x14ac:dyDescent="0.2">
      <c r="A14" s="522"/>
      <c r="B14" s="176" t="s">
        <v>66</v>
      </c>
      <c r="C14" s="177" t="s">
        <v>67</v>
      </c>
      <c r="D14" s="177" t="s">
        <v>234</v>
      </c>
      <c r="E14" s="177" t="s">
        <v>232</v>
      </c>
      <c r="F14" s="274" t="s">
        <v>233</v>
      </c>
      <c r="G14" s="275" t="s">
        <v>235</v>
      </c>
      <c r="H14" s="511"/>
      <c r="I14" s="518"/>
    </row>
    <row r="15" spans="1:9" ht="11.25" customHeight="1" x14ac:dyDescent="0.2">
      <c r="A15" s="94" t="s">
        <v>128</v>
      </c>
      <c r="B15" s="276">
        <f>SUM(B16:B21)</f>
        <v>1507905.0999999999</v>
      </c>
      <c r="C15" s="276">
        <f t="shared" ref="C15:I15" si="0">SUM(C16:C21)</f>
        <v>161046.99</v>
      </c>
      <c r="D15" s="276">
        <f t="shared" si="0"/>
        <v>0</v>
      </c>
      <c r="E15" s="276">
        <f t="shared" si="0"/>
        <v>756797.65</v>
      </c>
      <c r="F15" s="276">
        <f t="shared" si="0"/>
        <v>574082.70000000007</v>
      </c>
      <c r="G15" s="276">
        <f t="shared" si="0"/>
        <v>15977.660000000003</v>
      </c>
      <c r="H15" s="276">
        <f t="shared" si="0"/>
        <v>0</v>
      </c>
      <c r="I15" s="276">
        <f t="shared" si="0"/>
        <v>0</v>
      </c>
    </row>
    <row r="16" spans="1:9" ht="11.25" customHeight="1" x14ac:dyDescent="0.2">
      <c r="A16" s="278" t="s">
        <v>376</v>
      </c>
      <c r="B16" s="279">
        <v>359055.52</v>
      </c>
      <c r="C16" s="280">
        <v>78979.77</v>
      </c>
      <c r="D16" s="280">
        <v>0</v>
      </c>
      <c r="E16" s="280">
        <v>754797.65</v>
      </c>
      <c r="F16" s="280">
        <v>167065.75</v>
      </c>
      <c r="G16" s="281">
        <v>-641787.65</v>
      </c>
      <c r="H16" s="282"/>
      <c r="I16" s="282"/>
    </row>
    <row r="17" spans="1:9" ht="11.25" customHeight="1" x14ac:dyDescent="0.2">
      <c r="A17" s="283" t="s">
        <v>377</v>
      </c>
      <c r="B17" s="279">
        <v>862706.7</v>
      </c>
      <c r="C17" s="280"/>
      <c r="D17" s="280"/>
      <c r="E17" s="280"/>
      <c r="F17" s="280">
        <v>212607.93</v>
      </c>
      <c r="G17" s="281">
        <v>650098.77</v>
      </c>
      <c r="H17" s="282"/>
      <c r="I17" s="282"/>
    </row>
    <row r="18" spans="1:9" ht="11.25" customHeight="1" x14ac:dyDescent="0.2">
      <c r="A18" s="283" t="s">
        <v>378</v>
      </c>
      <c r="B18" s="279">
        <v>87067.22</v>
      </c>
      <c r="C18" s="280">
        <v>82067.22</v>
      </c>
      <c r="D18" s="280"/>
      <c r="E18" s="280"/>
      <c r="F18" s="280">
        <v>142398.97</v>
      </c>
      <c r="G18" s="281">
        <v>-137398.97</v>
      </c>
      <c r="H18" s="282"/>
      <c r="I18" s="282"/>
    </row>
    <row r="19" spans="1:9" ht="11.25" customHeight="1" x14ac:dyDescent="0.2">
      <c r="A19" s="283" t="s">
        <v>379</v>
      </c>
      <c r="B19" s="279">
        <v>199075.66</v>
      </c>
      <c r="C19" s="280"/>
      <c r="D19" s="280">
        <v>0</v>
      </c>
      <c r="E19" s="280">
        <v>2000</v>
      </c>
      <c r="F19" s="280">
        <v>52010.05</v>
      </c>
      <c r="G19" s="281">
        <v>145065.51</v>
      </c>
      <c r="H19" s="282"/>
      <c r="I19" s="282"/>
    </row>
    <row r="20" spans="1:9" ht="11.25" customHeight="1" x14ac:dyDescent="0.2">
      <c r="A20" s="283" t="s">
        <v>237</v>
      </c>
      <c r="B20" s="279"/>
      <c r="C20" s="280"/>
      <c r="D20" s="280"/>
      <c r="E20" s="280"/>
      <c r="F20" s="280"/>
      <c r="G20" s="281"/>
      <c r="H20" s="282"/>
      <c r="I20" s="282"/>
    </row>
    <row r="21" spans="1:9" ht="11.25" customHeight="1" x14ac:dyDescent="0.2">
      <c r="A21" s="284" t="s">
        <v>237</v>
      </c>
      <c r="B21" s="279"/>
      <c r="C21" s="280"/>
      <c r="D21" s="280"/>
      <c r="E21" s="280"/>
      <c r="F21" s="280"/>
      <c r="G21" s="281"/>
      <c r="H21" s="282"/>
      <c r="I21" s="282"/>
    </row>
    <row r="22" spans="1:9" s="20" customFormat="1" ht="11.25" customHeight="1" x14ac:dyDescent="0.15">
      <c r="A22" s="93" t="s">
        <v>129</v>
      </c>
      <c r="B22" s="276">
        <f>SUM(B23:B28)</f>
        <v>0</v>
      </c>
      <c r="C22" s="276">
        <f t="shared" ref="C22:I22" si="1">SUM(C23:C28)</f>
        <v>0</v>
      </c>
      <c r="D22" s="276">
        <f t="shared" si="1"/>
        <v>0</v>
      </c>
      <c r="E22" s="276">
        <f t="shared" si="1"/>
        <v>0</v>
      </c>
      <c r="F22" s="276">
        <f t="shared" si="1"/>
        <v>0</v>
      </c>
      <c r="G22" s="276">
        <f t="shared" si="1"/>
        <v>0</v>
      </c>
      <c r="H22" s="276">
        <f t="shared" si="1"/>
        <v>0</v>
      </c>
      <c r="I22" s="276">
        <f t="shared" si="1"/>
        <v>0</v>
      </c>
    </row>
    <row r="23" spans="1:9" s="20" customFormat="1" ht="11.25" customHeight="1" x14ac:dyDescent="0.15">
      <c r="A23" s="278" t="s">
        <v>238</v>
      </c>
      <c r="B23" s="285"/>
      <c r="C23" s="285"/>
      <c r="D23" s="286"/>
      <c r="E23" s="286"/>
      <c r="F23" s="286"/>
      <c r="G23" s="287"/>
      <c r="H23" s="282"/>
      <c r="I23" s="282"/>
    </row>
    <row r="24" spans="1:9" s="20" customFormat="1" ht="11.25" customHeight="1" x14ac:dyDescent="0.15">
      <c r="A24" s="283" t="s">
        <v>238</v>
      </c>
      <c r="B24" s="285"/>
      <c r="C24" s="285"/>
      <c r="D24" s="286"/>
      <c r="E24" s="286"/>
      <c r="F24" s="286"/>
      <c r="G24" s="287"/>
      <c r="H24" s="282"/>
      <c r="I24" s="282"/>
    </row>
    <row r="25" spans="1:9" s="20" customFormat="1" ht="11.25" customHeight="1" x14ac:dyDescent="0.15">
      <c r="A25" s="283" t="s">
        <v>238</v>
      </c>
      <c r="B25" s="285"/>
      <c r="C25" s="285"/>
      <c r="D25" s="286"/>
      <c r="E25" s="286"/>
      <c r="F25" s="286"/>
      <c r="G25" s="287"/>
      <c r="H25" s="282"/>
      <c r="I25" s="282"/>
    </row>
    <row r="26" spans="1:9" s="20" customFormat="1" ht="11.25" customHeight="1" x14ac:dyDescent="0.15">
      <c r="A26" s="283" t="s">
        <v>237</v>
      </c>
      <c r="B26" s="285"/>
      <c r="C26" s="285"/>
      <c r="D26" s="286"/>
      <c r="E26" s="286"/>
      <c r="F26" s="286"/>
      <c r="G26" s="287"/>
      <c r="H26" s="282"/>
      <c r="I26" s="282"/>
    </row>
    <row r="27" spans="1:9" s="20" customFormat="1" ht="11.25" customHeight="1" x14ac:dyDescent="0.15">
      <c r="A27" s="283" t="s">
        <v>237</v>
      </c>
      <c r="B27" s="285"/>
      <c r="C27" s="285"/>
      <c r="D27" s="286"/>
      <c r="E27" s="286"/>
      <c r="F27" s="286"/>
      <c r="G27" s="287"/>
      <c r="H27" s="282"/>
      <c r="I27" s="282"/>
    </row>
    <row r="28" spans="1:9" s="20" customFormat="1" ht="11.25" customHeight="1" x14ac:dyDescent="0.15">
      <c r="A28" s="284" t="s">
        <v>237</v>
      </c>
      <c r="B28" s="285"/>
      <c r="C28" s="285"/>
      <c r="D28" s="286"/>
      <c r="E28" s="286"/>
      <c r="F28" s="286"/>
      <c r="G28" s="287"/>
      <c r="H28" s="282"/>
      <c r="I28" s="282"/>
    </row>
    <row r="29" spans="1:9" s="20" customFormat="1" ht="11.25" customHeight="1" x14ac:dyDescent="0.15">
      <c r="A29" s="118" t="s">
        <v>130</v>
      </c>
      <c r="B29" s="277">
        <f>+B15+B22</f>
        <v>1507905.0999999999</v>
      </c>
      <c r="C29" s="277">
        <f t="shared" ref="C29:I29" si="2">+C15+C22</f>
        <v>161046.99</v>
      </c>
      <c r="D29" s="277">
        <f t="shared" si="2"/>
        <v>0</v>
      </c>
      <c r="E29" s="277">
        <f t="shared" si="2"/>
        <v>756797.65</v>
      </c>
      <c r="F29" s="277">
        <f t="shared" si="2"/>
        <v>574082.70000000007</v>
      </c>
      <c r="G29" s="277">
        <f t="shared" si="2"/>
        <v>15977.660000000003</v>
      </c>
      <c r="H29" s="277">
        <f t="shared" si="2"/>
        <v>0</v>
      </c>
      <c r="I29" s="277">
        <f t="shared" si="2"/>
        <v>0</v>
      </c>
    </row>
    <row r="30" spans="1:9" ht="11.25" customHeight="1" x14ac:dyDescent="0.2">
      <c r="A30" s="70"/>
      <c r="B30" s="120"/>
      <c r="C30" s="120"/>
      <c r="D30" s="120"/>
      <c r="E30" s="120"/>
      <c r="F30" s="120"/>
      <c r="G30" s="121"/>
      <c r="H30" s="122"/>
      <c r="I30" s="122"/>
    </row>
    <row r="31" spans="1:9" s="20" customFormat="1" ht="12" customHeight="1" x14ac:dyDescent="0.2">
      <c r="A31" s="119" t="s">
        <v>239</v>
      </c>
      <c r="B31" s="288"/>
      <c r="C31" s="288"/>
      <c r="D31" s="289"/>
      <c r="E31" s="289"/>
      <c r="F31" s="289"/>
      <c r="G31" s="290"/>
      <c r="H31" s="291"/>
      <c r="I31" s="291"/>
    </row>
    <row r="32" spans="1:9" ht="11.25" customHeight="1" x14ac:dyDescent="0.2">
      <c r="A32" s="131" t="s">
        <v>151</v>
      </c>
      <c r="B32" s="131"/>
      <c r="C32" s="131"/>
      <c r="D32" s="70"/>
      <c r="E32" s="70"/>
      <c r="F32" s="70"/>
      <c r="G32" s="35"/>
    </row>
    <row r="33" spans="1:7" ht="11.25" customHeight="1" x14ac:dyDescent="0.2">
      <c r="A33" s="517" t="s">
        <v>222</v>
      </c>
      <c r="B33" s="517"/>
      <c r="C33" s="517"/>
      <c r="D33" s="35"/>
      <c r="E33" s="35"/>
      <c r="F33" s="35"/>
      <c r="G33" s="35"/>
    </row>
    <row r="34" spans="1:7" ht="14.25" customHeight="1" x14ac:dyDescent="0.2">
      <c r="A34" s="156" t="s">
        <v>224</v>
      </c>
      <c r="B34" s="36"/>
      <c r="C34" s="4"/>
      <c r="D34" s="4"/>
      <c r="E34" s="4"/>
      <c r="F34" s="4"/>
      <c r="G34" s="4"/>
    </row>
    <row r="35" spans="1:7" ht="11.25" customHeight="1" x14ac:dyDescent="0.2">
      <c r="B35" s="36"/>
      <c r="C35" s="4"/>
      <c r="D35" s="4"/>
      <c r="E35" s="4"/>
      <c r="F35" s="4"/>
      <c r="G35" s="4"/>
    </row>
    <row r="36" spans="1:7" ht="11.25" customHeight="1" x14ac:dyDescent="0.2">
      <c r="A36" s="37"/>
      <c r="B36" s="29"/>
      <c r="C36" s="37"/>
      <c r="D36" s="37"/>
      <c r="E36" s="37"/>
      <c r="F36" s="37"/>
      <c r="G36" s="4"/>
    </row>
    <row r="37" spans="1:7" ht="11.25" customHeight="1" x14ac:dyDescent="0.2">
      <c r="A37" s="24"/>
      <c r="B37" s="36"/>
      <c r="C37" s="24"/>
      <c r="D37" s="24"/>
      <c r="E37" s="24"/>
      <c r="F37" s="24"/>
      <c r="G37" s="4"/>
    </row>
    <row r="38" spans="1:7" ht="11.25" customHeight="1" x14ac:dyDescent="0.2">
      <c r="A38" s="24"/>
      <c r="B38" s="4"/>
      <c r="C38" s="4"/>
      <c r="D38" s="4"/>
      <c r="E38" s="4"/>
      <c r="F38" s="4"/>
      <c r="G38" s="4"/>
    </row>
    <row r="39" spans="1:7" ht="11.25" customHeight="1" x14ac:dyDescent="0.2">
      <c r="A39" s="24"/>
      <c r="B39" s="4"/>
      <c r="C39" s="4"/>
      <c r="D39" s="4"/>
      <c r="E39" s="4"/>
      <c r="F39" s="4"/>
      <c r="G39" s="4"/>
    </row>
    <row r="40" spans="1:7" s="7" customFormat="1" ht="11.25" customHeight="1" x14ac:dyDescent="0.2">
      <c r="A40" s="24"/>
      <c r="B40" s="4"/>
      <c r="C40" s="4"/>
      <c r="D40" s="4"/>
      <c r="E40" s="4"/>
      <c r="F40" s="4"/>
      <c r="G40" s="4"/>
    </row>
    <row r="41" spans="1:7" ht="11.25" customHeight="1" x14ac:dyDescent="0.2">
      <c r="A41" s="5"/>
      <c r="B41" s="1"/>
      <c r="C41" s="1"/>
      <c r="D41" s="1"/>
      <c r="E41" s="1"/>
      <c r="F41" s="1"/>
      <c r="G41" s="1"/>
    </row>
  </sheetData>
  <sheetProtection password="C236" sheet="1" formatColumns="0" selectLockedCells="1"/>
  <mergeCells count="19">
    <mergeCell ref="F12:F13"/>
    <mergeCell ref="B11:B13"/>
    <mergeCell ref="A1:G1"/>
    <mergeCell ref="A2:G2"/>
    <mergeCell ref="A6:G6"/>
    <mergeCell ref="A8:I8"/>
    <mergeCell ref="A4:I4"/>
    <mergeCell ref="A3:I3"/>
    <mergeCell ref="A7:G7"/>
    <mergeCell ref="G11:G13"/>
    <mergeCell ref="C11:F11"/>
    <mergeCell ref="A33:C33"/>
    <mergeCell ref="I11:I14"/>
    <mergeCell ref="H11:H14"/>
    <mergeCell ref="A9:G9"/>
    <mergeCell ref="A10:C10"/>
    <mergeCell ref="A11:A14"/>
    <mergeCell ref="C12:D12"/>
    <mergeCell ref="E12:E13"/>
  </mergeCells>
  <pageMargins left="0.39370078740157483" right="0.39370078740157483" top="0.98425196850393704" bottom="0.98425196850393704" header="0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4</vt:i4>
      </vt:variant>
    </vt:vector>
  </HeadingPairs>
  <TitlesOfParts>
    <vt:vector size="16" baseType="lpstr">
      <vt:lpstr>Informações Iniciais</vt:lpstr>
      <vt:lpstr>Anexo 1 - Pessoal</vt:lpstr>
      <vt:lpstr>Anexo 1 - 12M Pessoal</vt:lpstr>
      <vt:lpstr>Anexo 1 - Pessoal (Consorciado)</vt:lpstr>
      <vt:lpstr>Anexo 1 - Pessoal (Consórcio)</vt:lpstr>
      <vt:lpstr>Anexo 2 - Dívida</vt:lpstr>
      <vt:lpstr>Anexo 3 - Garantias</vt:lpstr>
      <vt:lpstr>Anexo 4 -Operações de Crédito </vt:lpstr>
      <vt:lpstr>Anexo 5 - Disponibilidade e RP</vt:lpstr>
      <vt:lpstr>Anexo 5 - Disp. RP(Consorciado)</vt:lpstr>
      <vt:lpstr>Anexo 5 - Disp. e RP(Consórcio)</vt:lpstr>
      <vt:lpstr>Anexo 6 - Simplificado</vt:lpstr>
      <vt:lpstr>'Anexo 3 - Garantias'!Area_de_impressao</vt:lpstr>
      <vt:lpstr>'Anexo 4 -Operações de Crédito '!Area_de_impressao</vt:lpstr>
      <vt:lpstr>'Anexo 5 - Disponibilidade e RP'!Area_de_impressao</vt:lpstr>
      <vt:lpstr>'Anexo 6 - Simplificado'!Area_de_impressao</vt:lpstr>
    </vt:vector>
  </TitlesOfParts>
  <Company>Ministério da Fazenda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RGF</dc:title>
  <dc:creator>GEINC/CCONT/STN</dc:creator>
  <cp:lastModifiedBy>Mizael Mesquita</cp:lastModifiedBy>
  <cp:lastPrinted>2012-05-04T11:36:11Z</cp:lastPrinted>
  <dcterms:created xsi:type="dcterms:W3CDTF">2001-09-06T15:18:59Z</dcterms:created>
  <dcterms:modified xsi:type="dcterms:W3CDTF">2016-10-13T20:06:37Z</dcterms:modified>
</cp:coreProperties>
</file>